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f1f554\Documents\Website\"/>
    </mc:Choice>
  </mc:AlternateContent>
  <bookViews>
    <workbookView xWindow="0" yWindow="0" windowWidth="20496" windowHeight="7776" activeTab="1"/>
  </bookViews>
  <sheets>
    <sheet name="FM &amp; Construction v0.6" sheetId="1" r:id="rId1"/>
    <sheet name="Priority Teering Tool"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2" l="1"/>
  <c r="D15" i="2" l="1"/>
  <c r="E51" i="1" l="1"/>
  <c r="C51" i="1"/>
  <c r="D50" i="1" s="1"/>
  <c r="E108" i="1"/>
  <c r="C108" i="1"/>
  <c r="D105" i="1" s="1"/>
  <c r="D102" i="1" l="1"/>
  <c r="D106" i="1"/>
  <c r="D107" i="1"/>
  <c r="D104" i="1"/>
  <c r="D103" i="1"/>
  <c r="D101" i="1"/>
  <c r="E100" i="1" l="1"/>
  <c r="C100" i="1"/>
  <c r="E95" i="1"/>
  <c r="C95" i="1"/>
  <c r="E90" i="1"/>
  <c r="C90" i="1"/>
  <c r="E86" i="1"/>
  <c r="C86" i="1"/>
  <c r="E80" i="1"/>
  <c r="C80" i="1"/>
  <c r="D79" i="1" s="1"/>
  <c r="E73" i="1"/>
  <c r="C73" i="1"/>
  <c r="E66" i="1"/>
  <c r="C66" i="1"/>
  <c r="E49" i="1"/>
  <c r="C49" i="1"/>
  <c r="D48" i="1" s="1"/>
  <c r="D84" i="1" l="1"/>
  <c r="D83" i="1"/>
  <c r="D85" i="1"/>
  <c r="D81" i="1"/>
  <c r="D82" i="1"/>
  <c r="D63" i="1"/>
  <c r="D56" i="1"/>
  <c r="D71" i="1"/>
  <c r="D69" i="1"/>
  <c r="D89" i="1"/>
  <c r="D88" i="1"/>
  <c r="D94" i="1"/>
  <c r="D92" i="1"/>
  <c r="D91" i="1"/>
  <c r="D98" i="1"/>
  <c r="D99" i="1"/>
  <c r="D70" i="1"/>
  <c r="D93" i="1"/>
  <c r="D96" i="1"/>
  <c r="D97" i="1"/>
  <c r="D77" i="1"/>
  <c r="D52" i="1"/>
  <c r="D68" i="1"/>
  <c r="D72" i="1"/>
  <c r="D76" i="1"/>
  <c r="D87" i="1"/>
  <c r="D60" i="1"/>
  <c r="D74" i="1"/>
  <c r="D78" i="1"/>
  <c r="D64" i="1"/>
  <c r="D67" i="1"/>
  <c r="D75" i="1"/>
  <c r="D53" i="1"/>
  <c r="D57" i="1"/>
  <c r="D61" i="1"/>
  <c r="D65" i="1"/>
  <c r="D54" i="1"/>
  <c r="D58" i="1"/>
  <c r="D62" i="1"/>
  <c r="D55" i="1"/>
  <c r="D59" i="1"/>
  <c r="D45" i="1"/>
  <c r="D42" i="1"/>
  <c r="D46" i="1"/>
  <c r="D41" i="1"/>
  <c r="D39" i="1"/>
  <c r="D43" i="1"/>
  <c r="D47" i="1"/>
  <c r="D40" i="1"/>
  <c r="D44" i="1"/>
  <c r="E14" i="1"/>
  <c r="E38" i="1"/>
  <c r="C38" i="1"/>
  <c r="E32" i="1"/>
  <c r="C32" i="1"/>
  <c r="D15" i="1" s="1"/>
  <c r="E109" i="1" l="1"/>
  <c r="D31" i="1"/>
  <c r="D30" i="1"/>
  <c r="D29" i="1"/>
  <c r="D28" i="1"/>
  <c r="D27" i="1"/>
  <c r="D26" i="1"/>
  <c r="D25" i="1"/>
  <c r="D24" i="1"/>
  <c r="D23" i="1"/>
  <c r="D22" i="1"/>
  <c r="D21" i="1"/>
  <c r="D20" i="1"/>
  <c r="D19" i="1"/>
  <c r="D18" i="1"/>
  <c r="D17" i="1"/>
  <c r="D16" i="1"/>
  <c r="D37" i="1"/>
  <c r="D36" i="1"/>
  <c r="D35" i="1"/>
  <c r="D34" i="1"/>
  <c r="D33" i="1"/>
  <c r="C14" i="1"/>
  <c r="D13" i="1" l="1"/>
  <c r="D9" i="1"/>
  <c r="D12" i="1"/>
  <c r="D8" i="1"/>
  <c r="D11" i="1"/>
  <c r="D7" i="1"/>
  <c r="D10" i="1"/>
  <c r="D6" i="1"/>
  <c r="C109" i="1"/>
</calcChain>
</file>

<file path=xl/comments1.xml><?xml version="1.0" encoding="utf-8"?>
<comments xmlns="http://schemas.openxmlformats.org/spreadsheetml/2006/main">
  <authors>
    <author>Nikolaou, Elli</author>
  </authors>
  <commentList>
    <comment ref="C16" authorId="0" shapeId="0">
      <text>
        <r>
          <rPr>
            <b/>
            <sz val="9"/>
            <color indexed="81"/>
            <rFont val="Tahoma"/>
            <family val="2"/>
          </rPr>
          <t>Nikolaou, Elli:</t>
        </r>
        <r>
          <rPr>
            <sz val="9"/>
            <color indexed="81"/>
            <rFont val="Tahoma"/>
            <family val="2"/>
          </rPr>
          <t xml:space="preserve">
West Yorkshire &amp; Derbyshire have coded their PPE laundry costs against Cleaning &amp; Janitorial - £393k removed from spend analysis</t>
        </r>
      </text>
    </comment>
  </commentList>
</comments>
</file>

<file path=xl/sharedStrings.xml><?xml version="1.0" encoding="utf-8"?>
<sst xmlns="http://schemas.openxmlformats.org/spreadsheetml/2006/main" count="1589" uniqueCount="267">
  <si>
    <t>Category Lead prioritisation rationale</t>
  </si>
  <si>
    <t>Category:</t>
  </si>
  <si>
    <t>FM &amp; Construction</t>
  </si>
  <si>
    <t>Category Lead:</t>
  </si>
  <si>
    <t>Elli Nikolaou</t>
  </si>
  <si>
    <t>Driver/</t>
  </si>
  <si>
    <r>
      <t xml:space="preserve">Est ann spend £ 2019/2020 </t>
    </r>
    <r>
      <rPr>
        <b/>
        <sz val="11"/>
        <color rgb="FFFF0000"/>
        <rFont val="Calibri"/>
        <family val="2"/>
        <scheme val="minor"/>
      </rPr>
      <t>unrounded Jaggaer FRS Spend</t>
    </r>
  </si>
  <si>
    <t>% Spend against the Level 1 Category Total Estimated Annual Spend</t>
  </si>
  <si>
    <t>Logged Ann spend £ 2018/2019 (Per Jaggaer)</t>
  </si>
  <si>
    <t>% of Sub-Category Level 2 Spend against Top 10 Suppliers</t>
  </si>
  <si>
    <t>Notional Cost savings potential on Target 10% £</t>
  </si>
  <si>
    <t>Target %</t>
  </si>
  <si>
    <t>Confidence %</t>
  </si>
  <si>
    <t>Net Savings forecast £</t>
  </si>
  <si>
    <t>Cost Savings Potential (based on spend)</t>
  </si>
  <si>
    <t>Commercial Risk</t>
  </si>
  <si>
    <t>FRS Synergy / Standardisation</t>
  </si>
  <si>
    <t>Bluelight Synergy</t>
  </si>
  <si>
    <t>Automation &amp; Simplification</t>
  </si>
  <si>
    <t>Socio Economic Benefits / ESG</t>
  </si>
  <si>
    <t>Operational Benefits / Process Savings / Effectiveness</t>
  </si>
  <si>
    <t>Innovation</t>
  </si>
  <si>
    <t>Security / Compliance</t>
  </si>
  <si>
    <t>OVERALL PRIORITY STATUS</t>
  </si>
  <si>
    <t>PRIORITY SCORE</t>
  </si>
  <si>
    <t>Comments</t>
  </si>
  <si>
    <t>Sub-category Level 1 (As per Jaggaer Spend Analytics)</t>
  </si>
  <si>
    <t>Sub-Category Level 2</t>
  </si>
  <si>
    <t>See table below for Key on how to score criteria</t>
  </si>
  <si>
    <t xml:space="preserve">Works - Construction </t>
  </si>
  <si>
    <t>Buildings</t>
  </si>
  <si>
    <t>TBD</t>
  </si>
  <si>
    <t>High</t>
  </si>
  <si>
    <t>Medium</t>
  </si>
  <si>
    <t>Low</t>
  </si>
  <si>
    <t>P1</t>
  </si>
  <si>
    <t xml:space="preserve">West Midlands and Essex have a high level of supplier disaggregation when compared to the remaining FRS included in the top 10 list. It is noted that 22.88% of the spend is attributable to London Fire Brigade. The top 4 suppliers are ISG Construction Ltd (£7.9m), Kingerlee (£6m), Blue 3 (Staffs) Limited (£5.7m) and Wates Group (£5.2m). This is an area where in contract and aggregation savings can be achieved, as well as non cashable savings by way of standardising documentation and sharing lessons learned. Innovation initiatives can also be pursued for the purpose of contributing to the national objective of de-carbonisation and greener buildings and operations, however such innovation will require additional funding and savings will be materialised in the future as ROI. </t>
  </si>
  <si>
    <t>Mechanical &amp; Engineering Services</t>
  </si>
  <si>
    <t>P2</t>
  </si>
  <si>
    <t xml:space="preserve">Although some FRS supplier synergy exists, this is relatively mediocre. The top 4 suppliers are BCS Electrics Ltd (£606k), W.S. Parsons Ltd (£506k), Intec Systems Ltd (£471k) and Amptron Electrical Services Ltd (£427k). Kent and West Yorkshire FRS contribute 40% in the total Level 2 Category spend. This is an area where in contract and aggregation savings can be achieved. Innovation initiatives can also be pursued for the purpose of contributing to the national objective of de-carbonisation and greener buildings and operations, however such innovation will require additional funding and savings will be materialised in the future as ROI. </t>
  </si>
  <si>
    <t>Consultancy</t>
  </si>
  <si>
    <t xml:space="preserve">Opportunity for in contract savings due to multiple contracts across the sector held with the same suppliers (£1.5m with KBR and £817k with Fulkner Consultancy Limited) </t>
  </si>
  <si>
    <t>Civil Engineering</t>
  </si>
  <si>
    <t>High concentration of expenditure amongst the top 10 suppliers - opportunity for in contract savings and depending on the type of consultancy services provided, non cashable savings can be achieved via sharing knowledge and lessons learned. Aggregation savings can only be achieved in the event of the joint delivery of construction and construction-related projects.</t>
  </si>
  <si>
    <t>Works - Construction General</t>
  </si>
  <si>
    <t>Architect</t>
  </si>
  <si>
    <t>High concentration of expenditure amongst the top 10 suppliers - opportunity for in contract savings and depending on the type of consultancy services provided, non cashable savings can be achieved via sharing knowledge and lessons learned. Aggregation savings can only be achieved (albeit minimum) in the event of the joint delivery of construction and construction-related projects.</t>
  </si>
  <si>
    <t>Roads</t>
  </si>
  <si>
    <t>P3</t>
  </si>
  <si>
    <t>A total of 9 FRS have reported spend - a total of 9 suppliers across £185k spend - very low spend and minimal level of influence - no benefits to be derived at a regional or national level.</t>
  </si>
  <si>
    <t>Open Spaces</t>
  </si>
  <si>
    <t>Only LFB reported spend for repair and maintenance  - no interest</t>
  </si>
  <si>
    <t>TOTAL ESTIMATED SPEND</t>
  </si>
  <si>
    <t>Facilities &amp; Management Services</t>
  </si>
  <si>
    <t>Property Management (includes Repairs &amp; Maintenance)</t>
  </si>
  <si>
    <t>High degree of supplier and spend aggregation across the top 10 FRS (£28m spend across 21 suppliers) however this is not mirrored for all remaining FRS. The top three suppliers are Balfour Beatty (£7.2m) for Merseyside FRS, Collaborative Services Support (NE) Limited (£4.9m) for Northumberland FRS and TW Accommodation Services (£4.5m) for Tyne and Wear FRS. Gloucestershire and Suffolk also reported significant spend for FY 19/20 (£3.4m and £3.1m respectively). Due to the fact that this Property Management Level 2 Category represents 60% of the total FM and Management Services Level 1 Category and 17.7% of the total FM and Construction FRS Category, a priority level 1 will be allocated.</t>
  </si>
  <si>
    <t>Cleaning &amp; Janitorial</t>
  </si>
  <si>
    <t>Facilities &amp; Management Services - General</t>
  </si>
  <si>
    <t>The top two suppliers are Close Brothers (£1.9m) and Atalian Servest Ltd (£1.8m) which would seemingly indicate an already high aggregation of spend, however both suppliers are only used by LFB. Kent and Hampshire FRS' expenditure is also high and their key suppliers are Incentive QAS Ltd (£218k) and Corrigenda Ltd (£182k) respectively. Due to the high level of spend, this Level 2 Category will need to be investigated in the medium-term focusing primarily on the top 4 spend FRS as well as aggregating the supplier base for the purpose of securing cashable savings.</t>
  </si>
  <si>
    <t>Security</t>
  </si>
  <si>
    <t>This is a Level 2 Category where collaborative procurement activities have the potential of leading to a good level of savings. The top three suppliers are Mitie Group (£403k), Corps Security (UK) Ltd (£380k) and Securitas (£295k), altogether representing 37% of the total spend. It is noted that some FRS have a a high degree of spend disaggregation for a type of service which could be delivered by the same supplier across all estate of any given FRS (LFB - £635k across 16 suppliers and Dorset and Wiltshire FRS - £113k across 11 suppliers).</t>
  </si>
  <si>
    <t>Portable Building Hire</t>
  </si>
  <si>
    <t>Level 2 Category spend increased by £537K from the previous FY 18/19 - £556K spend with PORTAKABIN LTD - it is considered that FY 19/20 is not a true reflection of ongoing costs but more so a one-off requirement (£356k expenditure on behalf of South Yorkshire FRS that is clearly attributed to a specific project).</t>
  </si>
  <si>
    <t>Printing</t>
  </si>
  <si>
    <t>To be viewed in conjunction with reprographics and paper expenditure and general FRS working practices (emphasis on paperless office, MFDs which can optimise paper usage, identifying lower cost paper options)</t>
  </si>
  <si>
    <t>Room Hire</t>
  </si>
  <si>
    <t>Premier Inn (£101k) and ETC Venues (£54k) are the top two suppliers - very high disaggregation of spend for LFB (£115K - 91 suppliers) - low spend - in large locally satisfied demand in relation to hiring venues - demand for hotel rooms may increase as Covid restrictions begin to ease, nonetheless no interest at a regional or national level.</t>
  </si>
  <si>
    <t>Lifts</t>
  </si>
  <si>
    <t>Low spend - local and regional supply chains - with the exception of LFB (£98K, South Yorkshire FRS (£50k), Greater Manchester FRS (£32k) and West Yorkshire FRS (£24k), the remaining FRS' spend is very low - some regional collaboration on maintenance costs could lead to some synergy savings but these will be considerably low.</t>
  </si>
  <si>
    <t>Design &amp; Photography</t>
  </si>
  <si>
    <t>Low spend - local and regional supply chains - demand driven category with very limited (if any) baseline for collaborative and / or in contract savings.</t>
  </si>
  <si>
    <t>Market Research</t>
  </si>
  <si>
    <t>The top supplier is ORS Opinion Research Services (£105k) representing over 70% of the total Level 2 Category spend. In FY 19/20, the top spending FRS was Devon and Somerset (£58k). Due to the high level of FRS synergy, there will be opportunities for some collaborative savings or in contract savings, however these will be limited.</t>
  </si>
  <si>
    <t>Retail</t>
  </si>
  <si>
    <t>£125k spend across 1,000 suppliers - various ad hoc miscalleanous purchases -  £64k spent in FY 19/20 with Amazon and various subsidiaries - limited benefits (if any) to be derived at a regional and / or national level.</t>
  </si>
  <si>
    <t>Energy Efficiency</t>
  </si>
  <si>
    <t xml:space="preserve">Only 8 FRS have reported spend (13 suppliers in total) - localised spend - very low percentage against the total Level 1 Category spend however it is considered that this partially due to FRS accounting practices - environmental agenda is a key national priority hence it is important that various FRS' environmental and energy efficiency practices are further explored with the view of potentially identifying regional and / or national initiatives. It is however noted that these are likely to required additional funding to be invested. </t>
  </si>
  <si>
    <t>Storage</t>
  </si>
  <si>
    <t>High FRS synergy which could lead to some savings as a result of in-contract negotiations however the overall spend is very low and as such there is no short or medium-term interest</t>
  </si>
  <si>
    <t>Public Relations &amp; Image</t>
  </si>
  <si>
    <t>Reprographics</t>
  </si>
  <si>
    <t>To be viewed in conjunction with printing and paper expenditure and general FRS working practices (emphasis on paperless office, MFDs which can optimise paper usage, identifying lower cost paper options)</t>
  </si>
  <si>
    <t>Removals</t>
  </si>
  <si>
    <t>Document Archiving &amp; Storage</t>
  </si>
  <si>
    <t>Document archiving is now mostly electronic (via One Drive, Outlook, Enterprise Vault, etc.) - more of an ICT consideration</t>
  </si>
  <si>
    <t>Utilities</t>
  </si>
  <si>
    <t>Electricity</t>
  </si>
  <si>
    <t>The top two suppliers are EDF Energy (£3.3m) and Npower (£2.2m). Collaborative purchasing with optimised contractual terms could lead to better rates for the UK Fire Sector</t>
  </si>
  <si>
    <t>Water</t>
  </si>
  <si>
    <t xml:space="preserve">90% of spend with the Severn Trent Water Authority (£1.1m) and Anglian Water (£789k) - secondary spend to the Electricity Level 2 Category </t>
  </si>
  <si>
    <t>Gas</t>
  </si>
  <si>
    <t>Corona Energy currently supply gas to the majority of the UK Fire Sector (£2.5m) - however synergies are noted with the key electricity suppliers - contractual terms, level and pattern of demand and payment profiles to be further investigated to determine if further savings and efficiencies can be achieved.</t>
  </si>
  <si>
    <t>Heating Oil</t>
  </si>
  <si>
    <t xml:space="preserve">Certas Energy UK Ltd is the primary supplier of heating oil (£862k) - Single supplier under National Framework let by Devon &amp; Somerset and West Midlands FRS. </t>
  </si>
  <si>
    <t>Utilities - General</t>
  </si>
  <si>
    <t>Should be viewed as part of the Electricity and Gas Level 2 Categories - main supplier is Npower (£583k)</t>
  </si>
  <si>
    <t>Waste Management</t>
  </si>
  <si>
    <t xml:space="preserve">Opportunity for 'quick-win' savings due to both in-contract negotiations and aggregation of spend. Putting aside Bywaters (Leyton) Ltd (£391k) who were solely commissioned by LFB, the other top two suppliers are SITA UK (Ltd) (£253k) and Veolia ES (UK) Limited (£120K). These three suppliers represent 48% of the total spend. Significant Social Value (environmental) benefits to be derived. </t>
  </si>
  <si>
    <t>Demolition &amp; Asbestos Removal</t>
  </si>
  <si>
    <t xml:space="preserve">Limited spend variance amongst the top 5 suppliers - total spend reduced by £345k from previous FY. The highest spend FRS was West Yorkshire (£231k) possibly as a result of a specific construction / Property Management project </t>
  </si>
  <si>
    <t>Environmental Services - General</t>
  </si>
  <si>
    <t>50% of UKFRS spend with Ricardo AEA Ltd (£214k) - remaining spend is highly disaggregated - opportunity for in-contract and aggregation savings</t>
  </si>
  <si>
    <t>Water Assessment &amp; Treatment</t>
  </si>
  <si>
    <t>The top two suppliers are WCS Environmental Ltd (£85k) and Balm Davies Ltd (£82k) - low spend - low disaggregation of spend and suppliers - no short or medium-term interest</t>
  </si>
  <si>
    <t>Technical Equipment</t>
  </si>
  <si>
    <t>The primary supplier is the BOC Group Limited (£137k) however it is noted that they are one of the key suppliers of medical oxygen cylinders. Furthermore, £27k can be attributed to the repair of EPDs (electronic personal dosimeters). It is considered that expenditure under this Technical Equipment Level 2 Category should be attributed to the Operational Equipment FRS Category.</t>
  </si>
  <si>
    <t>Animal Services</t>
  </si>
  <si>
    <t>The top two suppliers are Atalian Servest Ltd (£88k) and Harvey Environmental Services (£27k) - low spend - no short and medium-term interest</t>
  </si>
  <si>
    <t>Monitoring</t>
  </si>
  <si>
    <t xml:space="preserve">Greater Manchester spend with Alphatemp Technology Ltd, who are distributors of the EnviroMon environmental monitoring and data logging systems - very low spend - no interest </t>
  </si>
  <si>
    <t>Street Lighting</t>
  </si>
  <si>
    <t>£56k spend with Bureau Veritas under the Level 3 Category - it is considered that the transactions under this Street Lighting Level 2 Category have been allocated in error - no interest - Bureau Veritas spend to be investigated across the UK Fire Sector</t>
  </si>
  <si>
    <t>Forensic &amp; Laboratory</t>
  </si>
  <si>
    <t>Majority of spend relates to toxicology testing which is usually managed by FRS' HR / Occupational Health departments - no interest</t>
  </si>
  <si>
    <t>Land Protection</t>
  </si>
  <si>
    <t>TBC</t>
  </si>
  <si>
    <t>Humberside FRS Land Registry Fees - no interest</t>
  </si>
  <si>
    <t>Consultancy - Property Level 2 Category Only (One Level 3 Category - Property General)</t>
  </si>
  <si>
    <t>Property - General</t>
  </si>
  <si>
    <t>Consultancy costs in relation to construction and property management will need to be investigated across all relevant Level 2 Categories. Non-cashable savings can be achieved by sharing knowledge, documents and lessons learned.</t>
  </si>
  <si>
    <t>Building Construction Materials (N.B. Although individual Level 2 Categories have a high level of supplier aggregation, across this Level 1 Category the top 10 suppliers contribute just 36% of the overall spend - low value contracts / local supply chains)</t>
  </si>
  <si>
    <t>Building Construction Materials - General</t>
  </si>
  <si>
    <t>Large supplier base and significant spend disaggregation for what would be considered commodity goods (meaning goods without a significant qualitative differentiation across suppliers in the market, thus leading to high availability of substitutes) - large supplier geographical coverage from local and regional supply chains - the top two suppliers are TW Engineering Ltd (£73k) and BGN Boards Co Ltd (£70k) representing just 15% of the total spend.</t>
  </si>
  <si>
    <t>Electrical</t>
  </si>
  <si>
    <t>The top 10 suppliers represent 90% of the total spend (high concentration - high FRS synergy - potential for aggregation savings) - the top three suppliers are RS Components Ltd (£102k), Dale Power Solutions (£85k) and Allbatteries UK Ltd (£75k), together representing 55% of the total spend.</t>
  </si>
  <si>
    <t>General Materials</t>
  </si>
  <si>
    <t>Overall there is a relatively low disaggregation of spend with the exception of one FRS who has commissioned a total of £148k across 7 suppliers - the top three suppliers are HAG Shutters Grilles Ltd (£148k), Screwfix Direct Ltd (£58k) and Jewson Ltd (£52k). This Level 2 Category will  be further investigated in conjuction with the Building Construction Materials - General Level 2 Category.</t>
  </si>
  <si>
    <t>Heating and Air Conditioning</t>
  </si>
  <si>
    <t>Only 8 FRS reported spend (although it is considered that this is due to different accounting methodologies as all, if not the majority, of FRS would have incurred some costs relating to the maintenance of Heating and Air Conditioning systems. It is noted that 90% of the spend is with Adveco Ltd (£294k) however this is wholly attributed to London Fire Brigade. As such, this Level 2 Category does not represent a short or medium-term interest.</t>
  </si>
  <si>
    <t>Timber</t>
  </si>
  <si>
    <t>20 suppliers across £304k spend - the top 6 supplier spend is ranging from £27k to £50k - very little interest from an aggregation perspective when looking at this Level 2 Category in isolation, however building construction materials will need to be investigated as a whole, especially following on from recent discussions amongst fire engineers around innovation in construction and the national incentive towards environmentally friendly and carbon neutral bulidings / operations. Overall, this Level 2 Category represents a relatively small percentage of the overall Level 1 Category spend, hence it has been allocated a level 2 priority.</t>
  </si>
  <si>
    <t>Floor Coverings</t>
  </si>
  <si>
    <t>High supplier and spend aggregation - the top two suppliers are Carpets and Floor Covers Direct (£40k) and Packexe Ltd (£37k) representing just over 50% of the total spend. However, it is noted that during FY 19/20, that over 50% of the spend is attributed to LFB and Avon FRS and as such this is not considered an area of interest.</t>
  </si>
  <si>
    <t>Signage</t>
  </si>
  <si>
    <t xml:space="preserve">Although the top supplier is Westbury Signs Ltd t/a Chegworth Graphics who received £30k of the total £91k Level 2 Category spend, this expenditure is solely attributed to Kent FRS. The remaining spend is highly disaggregated - that combined with the lowe overall spend means that this Level 2 Category is not considered an area of interest. </t>
  </si>
  <si>
    <t>Fencing</t>
  </si>
  <si>
    <t>Only 5 FRS reported spend - local supply chains used - no benefits to be derived from a regional or national perspective.</t>
  </si>
  <si>
    <t>Hand Tools</t>
  </si>
  <si>
    <t>Low spend spread across a total of 9 suppliers - the top two suppliers are Cromwell Group (Holdings) Ltd (£19k) and Thomas Graham and Sons Ltd (£11k) representing over 70% of the total spend - limited supplier disaggregation - limited benefit to be derived from a regional perspective - no interest at a national level.</t>
  </si>
  <si>
    <t>Machine Tools</t>
  </si>
  <si>
    <t>Low spend spread across a total of 8 suppliers - the top two suppliers are Machine Mart Ltd (£14k) and Blandford Tools Ltd (£12k) representing over 60% of the total spend - some disaggregated spend in relation to specific FRS - limited benefit to be derived from a regional perspective - no interest at a national level.</t>
  </si>
  <si>
    <t>Paint and Finishing</t>
  </si>
  <si>
    <t>Low spend comprising a minority of FRS - majority of FRS have accounted for such costs under the Building Construction Materials General which has already been assigned a P2 priority. As such, these Level 2 Categories will be investigated as sub-parts of the Building Construction Materials General Level 2 Category.</t>
  </si>
  <si>
    <t>Lighting</t>
  </si>
  <si>
    <t>Glazing</t>
  </si>
  <si>
    <t>Plumbing</t>
  </si>
  <si>
    <t>Catering</t>
  </si>
  <si>
    <t>Food and Beverages</t>
  </si>
  <si>
    <t xml:space="preserve">High level of spend disaggregation (total of 716 suppliers) for a category containing commodity products. There are five top suppliers who provide goods and services across multiple Level 2 Categories within this Catering Level 1 Category. These are: Brake Bros (£234k), Hertfordshire Catering (£134k), Ocs Group (£135k), Bidvest Group (£115k) and Compass Group UK (£111K). More specifically, within the Food and Beverages Level 2 Category, Brake Bros and Bidvest Group hold 51% of the total spend. There are several regional and local suppliers in the top 10 as many FRS tend to hold contracts with the top national suppliers, such as Brakes, but also tend to spot purchase ad hoc goods and services from alternative suppliers. In addition to the above, further savings can be achieved by reviewing the catering provision within each FRS with the view of identifying additional efficiencies by way of sharing, downsizing or eliminating the need in areas which are no longer reasonably required (i.e due to new working arrangements and use of buildings post Covid). </t>
  </si>
  <si>
    <t>Catering - General</t>
  </si>
  <si>
    <t>Banquet and Catering</t>
  </si>
  <si>
    <t>Service</t>
  </si>
  <si>
    <t>Equipment and Utensils</t>
  </si>
  <si>
    <t>Vending Machines and Dispensers</t>
  </si>
  <si>
    <t>Furniture &amp; Soft Furnishings</t>
  </si>
  <si>
    <t>Office Furniture</t>
  </si>
  <si>
    <t>Although it is noted that savings can be achieved either by way of in-contract negotiations or regional collaborative procurement, this is an area that will be very much affected by FRS' future working arrangements and estate planning. It is noted that across the Furniture &amp; Soft Furnishings Level 1 Category, the primary suppliers are Kent Commercial Services (KCS) - commercial arm to Kent County Council -  and Gresham Office Furniture Ltd</t>
  </si>
  <si>
    <t>Furniture and Soft Furnishings - General</t>
  </si>
  <si>
    <t>Soft Furnishings</t>
  </si>
  <si>
    <t>Commercial Furniture</t>
  </si>
  <si>
    <t>Low demand, low spend and as such no short or medium-term interest</t>
  </si>
  <si>
    <t>Domestic Furniture</t>
  </si>
  <si>
    <t>Educational Furniture</t>
  </si>
  <si>
    <t>Horticultural</t>
  </si>
  <si>
    <t>Horticultural - General</t>
  </si>
  <si>
    <t>This Level 2 Category represents a quick-win savings opportunity both from an in-contract and an aggregation perspective (albeit at a regional rather than national level). Identified as P2 due to the low % spend against the total FM &amp; Construction FRS Category expenditure</t>
  </si>
  <si>
    <t>Tree Trimming</t>
  </si>
  <si>
    <t>Very low spend but it is in effect incorporated under the wider horticultural / grounds maintenance umbrella - regional in-contract and aggregation savings can be achieved</t>
  </si>
  <si>
    <t>Tools and Equipment</t>
  </si>
  <si>
    <t>Trees and Shrubs</t>
  </si>
  <si>
    <t>Seeds and Plants</t>
  </si>
  <si>
    <r>
      <t>Stationery (</t>
    </r>
    <r>
      <rPr>
        <b/>
        <u/>
        <sz val="11"/>
        <color theme="1"/>
        <rFont val="Calibri"/>
        <family val="2"/>
        <scheme val="minor"/>
      </rPr>
      <t>on Jaggaer incorrectly coded under Professional Services</t>
    </r>
    <r>
      <rPr>
        <b/>
        <sz val="11"/>
        <color theme="1"/>
        <rFont val="Calibri"/>
        <family val="2"/>
        <scheme val="minor"/>
      </rPr>
      <t>)</t>
    </r>
  </si>
  <si>
    <t>Stationery - General</t>
  </si>
  <si>
    <t>It is noted that the primary stationery suppliers are also paper providers - aggregation of spend and contracts to be considered as a 'quick-win' exercise.</t>
  </si>
  <si>
    <t>Sundries</t>
  </si>
  <si>
    <t>Sundries can form part of the wider stationery expenditure - however it needs to be considered that some local suppliers are used to provide ad hoc office supplies and sundries and loss of business to a national supplier could have a significant impact on their business</t>
  </si>
  <si>
    <t>Paper</t>
  </si>
  <si>
    <t>To be viewed in conjunction with printing and reprographics expenditure and general FRS working practices (emphasis on paperless office, MFDs which can optimise paper usage, identifying lower cost paper options). It is also noted that the primary stationery suppliers are also paper providers - aggregation of spend and contracts to be considered as a 'quick-win' exercise.</t>
  </si>
  <si>
    <t>Sports &amp; Playground Equipment and Maintenance</t>
  </si>
  <si>
    <t>Sports Equipment</t>
  </si>
  <si>
    <t xml:space="preserve">High concentration of spend on a single supplier (£360k in FY19/20 with Fitness Warehouse / Gym Gear across all FRS) - savings can be achieved via collaborative procurement exercices  and by commissioning jointly the purchase and maintenance of equipment. Could have been allocated a P2 priority, however it is considered that this could be a 'quick-win' area. It is also noted that within the Arts and Leisure Services Level 1 Category (Uncategorised FRS Category), there is a Sports and Fitness Level 2 Category with a total spend in FY 19/20 of £373k - £107k has been coded incorrectly as the transactions refer to the purchase of clothing and operational equipment, however the remaining £266k can be investigated as part of the wider sports equipment and maintenance requirements. </t>
  </si>
  <si>
    <t>Sports Equipment Maintenance</t>
  </si>
  <si>
    <t>Sports and Playground Equipment and Maintenance</t>
  </si>
  <si>
    <t>It is noted that only Gloucestershire and West Sussex FRS have reported spend in relation to team building activities - as such no interest at a regional or national level</t>
  </si>
  <si>
    <t>Sports and Playground and Pool Maintenance</t>
  </si>
  <si>
    <t>Only West Midlands FRS have reported spend under this Level 2 Category but the description on all the transactions is 'Cleaning'. Furthermore, the supplier is Parkway Ground Maintenance Ltd and they are a landscaping company. It is thought that this spend has been coded incorrectly to Sports and Playground Level 1 Category. Consider moving spend under the Horticultural Level 1 Category</t>
  </si>
  <si>
    <t>Mail Services</t>
  </si>
  <si>
    <t>Postage</t>
  </si>
  <si>
    <t>Total number of suppliers is significantly disproportionate to the level of spend, however when closely examining the suppliers it is noted that many FRS account for the costs of delivering goods (in most cases operational equipment) as a separate transaction. It is deemed that from a spend / savings analysis perspective delivery, postage, freight, etc. costs must form part of the whole lifecycle costs of such goods. As such this Postage Level 2 Category is of a minimal interest to the FM &amp; Construction FRS Category</t>
  </si>
  <si>
    <t>Freight</t>
  </si>
  <si>
    <t>As above</t>
  </si>
  <si>
    <t>Mail Services - General</t>
  </si>
  <si>
    <t>58% of total spend is equally split between two suppliers (HCC Transport MGMT HTM (£11K) and The Safety Letterbox Co Ltd (£11k)) - only 6 FRS have reported spend - no short or medium-term interest</t>
  </si>
  <si>
    <t>Couriers</t>
  </si>
  <si>
    <t>The top two suppliers are TNT UK Ltd (£17k) and Royal Mail (£7k), which equates to 68% of the total Level 2 Category spend - no short or medium-term interest</t>
  </si>
  <si>
    <t>Highway Equipment and Materials</t>
  </si>
  <si>
    <t>Drainage</t>
  </si>
  <si>
    <r>
      <t xml:space="preserve">Low level spend within FY 19/20, significant reduction from previous FY - mostly local suppliers used - highest spend supplier is Drainology Ltd (£9k) - only 11 FRS have reported spend - no short or medium-term interest. </t>
    </r>
    <r>
      <rPr>
        <b/>
        <sz val="11"/>
        <color theme="1"/>
        <rFont val="Calibri"/>
        <family val="2"/>
        <scheme val="minor"/>
      </rPr>
      <t>N.B. Concrete Supply availability and associated costs to be closely monitored.</t>
    </r>
  </si>
  <si>
    <t>Rock Salt</t>
  </si>
  <si>
    <t>Highway Equipment and Materials - General</t>
  </si>
  <si>
    <t>Guard Rails and Safety Fencing</t>
  </si>
  <si>
    <t>Concrete</t>
  </si>
  <si>
    <t>Street Furniture and Ironworks</t>
  </si>
  <si>
    <t>Total</t>
  </si>
  <si>
    <t>Last Updated by:</t>
  </si>
  <si>
    <t>Date:</t>
  </si>
  <si>
    <t>Version:</t>
  </si>
  <si>
    <t>Key</t>
  </si>
  <si>
    <t>Opportunity Score</t>
  </si>
  <si>
    <t>Scoring Criteria</t>
  </si>
  <si>
    <t>Red</t>
  </si>
  <si>
    <t xml:space="preserve">45% and above of the Level 1 Category Total Estimated Annual Spend </t>
  </si>
  <si>
    <t>Critical products and / or services which are essential to the organisation for the delivery of core functions, high risk of unavailability or lack of alternative provision due to limited market base (oligopoly or monopoly), volatile market conditions - high supply risk  and mission critical - difficult to substitute</t>
  </si>
  <si>
    <t>% of Suppliers across top 10 FRS is equal to or exceeds 70% of the total Category Level 2 spend</t>
  </si>
  <si>
    <t>High - Non Fire Specific</t>
  </si>
  <si>
    <t>High - FRS Synergy is High and Bluelight Synergy is Medium or High</t>
  </si>
  <si>
    <t>High - Significant social, economic or environmental benefits must be sought to achieve Government targets OR can be achieved and / or local supply chains are or could be used to deliver all or part of the works, goods or services with no or minimal impact on savings that could be achieved</t>
  </si>
  <si>
    <t xml:space="preserve">High - if Savings Score is High and FRS Synergy is Medium or High </t>
  </si>
  <si>
    <t>High - Significant opportunities for innovative solutions which can achieve operational benefits and VfM (in the short-term or as a ROI) by stimulating the market, accelerating technological improvements and / or enhancing supplier performance</t>
  </si>
  <si>
    <t>High - Substantial threat to operational security and/or individuals' health and safety in the event of non-compliance with relevant legislation and/or approved processes and procedures</t>
  </si>
  <si>
    <t>Amber</t>
  </si>
  <si>
    <t xml:space="preserve">Between 25% and up to (but not inclusive of) 45% of the Level 1 Category Total Estimated Annual Spend </t>
  </si>
  <si>
    <t>Critical products and / or services, wide market base or existing market base but niche, supports or partly delivers core organisational functions - low or medium supply risk and intermediate strategic importance - limited same or equivalent substitutes available</t>
  </si>
  <si>
    <t>% of Suppliers across top 10 FRS accounting between 40% and up to (but not inclusive of) 70% of the total Category Level 2 spend</t>
  </si>
  <si>
    <t>Medium - Partially Fire Specific</t>
  </si>
  <si>
    <t>Medium - FRS Synergy is Medium or FRS Synergy is High and Bluelight Synergy is Low</t>
  </si>
  <si>
    <t>Medium - Some social, economic or environmental benefits can be achieved and / or local supply chains are or could be used to deliver the works, goods or services but this could potentially impede on the level of savings that could be achieved</t>
  </si>
  <si>
    <t>Medium - If Savings Score is Medium and FRS Synergy is Medium or High OR if Savings Score is High and FRS Synergy is Low OR Savings Score is Low and FRS Synergy is High</t>
  </si>
  <si>
    <t>Medium - Some opportunities for innovative solutions (either directly or indirectly related to the category) which can achieve operational benefits and VfM (in the short-term or as a ROI) by stimulating the market, accelerating technological improvements and / or enhancing supplier performance</t>
  </si>
  <si>
    <t>Medium - Operation security and/or individuals' health and safety could be affected in the event of non-compliance with relevant legislation and/or approved processes and procedures</t>
  </si>
  <si>
    <t>Green</t>
  </si>
  <si>
    <t>Up to (but not inclusive of) 25% of the Level 1 Category Total Estimated Annual Spend</t>
  </si>
  <si>
    <t>Non-critical and / or highly standardised products or services, wide market base and minimal or no impact to the organisation's core functions - low supply risk / low strategic importance - many same or equivalent substitutes are available</t>
  </si>
  <si>
    <t>% of Suppliers across top 10 FRS equates to (but not inclusive of) 40% of the total Category Level 2 spend</t>
  </si>
  <si>
    <t xml:space="preserve">Low - Fully Fire Specific </t>
  </si>
  <si>
    <t>Low - FRS Synergy is Low</t>
  </si>
  <si>
    <t>Low - Limited opportunity to achieve social, economic and / or environmental benefits and / or  no or limited use of local supply chains</t>
  </si>
  <si>
    <t>Low - If Savings Score is Low and FRS Synergy is Low or Medium</t>
  </si>
  <si>
    <t>Low - No or limited opportunities for innovative solutions which can achieve operational benefits and VfM by stimulating the market, accelerating technological improvements and / or enhancing supplier performance</t>
  </si>
  <si>
    <t>Low - It is unlikely that operational security and/or individuals' health and safety will be affected in the event of non-compliance with legislation and/or approved processes and procedures</t>
  </si>
  <si>
    <t>Ref. No.</t>
  </si>
  <si>
    <t>Category</t>
  </si>
  <si>
    <r>
      <t xml:space="preserve">Score </t>
    </r>
    <r>
      <rPr>
        <sz val="8"/>
        <color indexed="8"/>
        <rFont val="Calibri"/>
        <family val="2"/>
      </rPr>
      <t>(enter score between 1-3, in accordance with Scoring Criteria)</t>
    </r>
  </si>
  <si>
    <t>Weighting</t>
  </si>
  <si>
    <t>Explanation of Scoring Criteria</t>
  </si>
  <si>
    <t>SCORING CRITERIA</t>
  </si>
  <si>
    <t>Score</t>
  </si>
  <si>
    <t>Cost Savings Potential (Spend)</t>
  </si>
  <si>
    <t>Value</t>
  </si>
  <si>
    <t>Strategic Fit, Supply Risk, Availability and/or ability to subtitute</t>
  </si>
  <si>
    <t>Contract and Value</t>
  </si>
  <si>
    <t>Value and Operational</t>
  </si>
  <si>
    <t>High - Please refer to Tab 1</t>
  </si>
  <si>
    <t>Operational Efficiency, Cost Savings, More for Less</t>
  </si>
  <si>
    <t>Community, Resource, Greenhouse, Climate Change, Equality</t>
  </si>
  <si>
    <t>Fit for Purpose, Product / Technology Refresh / Finance</t>
  </si>
  <si>
    <t>Medium - Please refer to Tab 1</t>
  </si>
  <si>
    <t>Legislation, Standards, Safety, ISO, Evidence</t>
  </si>
  <si>
    <t>Low - Please refer to Tab 1</t>
  </si>
  <si>
    <t>Total Score</t>
  </si>
  <si>
    <t>Priority Tier</t>
  </si>
  <si>
    <t>23 - 27</t>
  </si>
  <si>
    <t>16 to &lt; 23</t>
  </si>
  <si>
    <t>9 to &lt; 16</t>
  </si>
  <si>
    <t>Continuous Improvement / SRM / Monitoring KPIs and Contract Costs</t>
  </si>
  <si>
    <t xml:space="preserve">Very wide supplier base - opportunity to create savings via  contract / supplier aggregation (i.e. Minor Works FA or DPS) </t>
  </si>
  <si>
    <r>
      <t xml:space="preserve">This is an area of interest, both from a perspective of achieving in contract and outsourcing aggregation savings, as well as savings which could be the result of bringing the services in-house. The top four suppliers are Interserve (£1.9m) - LFB only, Solo Services Group (£686k), Elite Cleaning and Environmental Services Limited (£503k) and Berendsen UK Limited (£431k). All four companies provide both cleaning and FM services, as well as cleaning supplies. It is also worth noting that Essex FRS hold a contract with Mothind Limited (£303k) and they are the only FRS using this company. It is nonetheless noted that Essex's total cleaning services spend is much higher (in the region of £600k) - this will be further investigated for the purpose of clarifying total cleaning and janitorial costs across the UK Fire Sector. - </t>
    </r>
    <r>
      <rPr>
        <b/>
        <sz val="11"/>
        <color theme="1"/>
        <rFont val="Calibri"/>
        <family val="2"/>
        <scheme val="minor"/>
      </rPr>
      <t>CLEANING &amp; JANITORIAL WILL BE REVIEWED AS PART OF THE P1 WORKLOAD DUE TO POTENTIAL IMMEDIATE COLLABORATIVE RE-TENDERING OPPORTUNITY</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</si>
</sst>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0" x14ac:knownFonts="1">
    <font>
      <sz val="11"/>
      <color theme="1"/>
      <name val="Calibri"/>
      <family val="2"/>
      <scheme val="minor"/>
    </font>
    <font>
      <b/>
      <sz val="11"/>
      <color theme="1"/>
      <name val="Calibri"/>
      <family val="2"/>
      <scheme val="minor"/>
    </font>
    <font>
      <b/>
      <u/>
      <sz val="11"/>
      <color theme="1"/>
      <name val="Calibri"/>
      <family val="2"/>
      <scheme val="minor"/>
    </font>
    <font>
      <b/>
      <sz val="14"/>
      <color theme="1"/>
      <name val="Calibri"/>
      <family val="2"/>
      <scheme val="minor"/>
    </font>
    <font>
      <b/>
      <sz val="9"/>
      <color indexed="81"/>
      <name val="Tahoma"/>
      <family val="2"/>
    </font>
    <font>
      <sz val="9"/>
      <color indexed="81"/>
      <name val="Tahoma"/>
      <family val="2"/>
    </font>
    <font>
      <sz val="14"/>
      <color theme="1"/>
      <name val="Calibri"/>
      <family val="2"/>
      <scheme val="minor"/>
    </font>
    <font>
      <b/>
      <u/>
      <sz val="14"/>
      <color theme="1"/>
      <name val="Calibri"/>
      <family val="2"/>
      <scheme val="minor"/>
    </font>
    <font>
      <b/>
      <sz val="11"/>
      <color rgb="FFFF0000"/>
      <name val="Calibri"/>
      <family val="2"/>
      <scheme val="minor"/>
    </font>
    <font>
      <b/>
      <sz val="11"/>
      <name val="Calibri"/>
      <family val="2"/>
      <scheme val="minor"/>
    </font>
    <font>
      <sz val="11"/>
      <color theme="1"/>
      <name val="Calibri"/>
      <family val="2"/>
      <scheme val="minor"/>
    </font>
    <font>
      <sz val="11"/>
      <color rgb="FF006100"/>
      <name val="Arial"/>
      <family val="2"/>
    </font>
    <font>
      <sz val="11"/>
      <color rgb="FF9C0006"/>
      <name val="Arial"/>
      <family val="2"/>
    </font>
    <font>
      <sz val="11"/>
      <color rgb="FF9C6500"/>
      <name val="Arial"/>
      <family val="2"/>
    </font>
    <font>
      <b/>
      <sz val="11"/>
      <color theme="0"/>
      <name val="Calibri"/>
      <family val="2"/>
      <scheme val="minor"/>
    </font>
    <font>
      <sz val="8"/>
      <color indexed="8"/>
      <name val="Calibri"/>
      <family val="2"/>
    </font>
    <font>
      <i/>
      <sz val="11"/>
      <color theme="1"/>
      <name val="Calibri"/>
      <family val="2"/>
      <scheme val="minor"/>
    </font>
    <font>
      <b/>
      <sz val="11"/>
      <color rgb="FF9C0006"/>
      <name val="Calibri"/>
      <family val="2"/>
      <scheme val="minor"/>
    </font>
    <font>
      <b/>
      <sz val="11"/>
      <color rgb="FF9C6500"/>
      <name val="Calibri"/>
      <family val="2"/>
      <scheme val="minor"/>
    </font>
    <font>
      <b/>
      <sz val="11"/>
      <color rgb="FF006100"/>
      <name val="Calibri"/>
      <family val="2"/>
      <scheme val="minor"/>
    </font>
  </fonts>
  <fills count="16">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0"/>
        <bgColor indexed="64"/>
      </patternFill>
    </fill>
    <fill>
      <patternFill patternType="solid">
        <fgColor theme="5" tint="0.39997558519241921"/>
        <bgColor indexed="64"/>
      </patternFill>
    </fill>
    <fill>
      <patternFill patternType="solid">
        <fgColor theme="0" tint="-0.499984740745262"/>
        <bgColor indexed="64"/>
      </patternFill>
    </fill>
    <fill>
      <patternFill patternType="solid">
        <fgColor theme="3"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C00000"/>
        <bgColor indexed="64"/>
      </patternFill>
    </fill>
    <fill>
      <patternFill patternType="solid">
        <fgColor rgb="FFE6B8B7"/>
        <bgColor indexed="64"/>
      </patternFill>
    </fill>
    <fill>
      <patternFill patternType="solid">
        <fgColor theme="1"/>
        <bgColor indexed="64"/>
      </patternFill>
    </fill>
    <fill>
      <patternFill patternType="solid">
        <fgColor theme="4" tint="0.3999755851924192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medium">
        <color auto="1"/>
      </top>
      <bottom/>
      <diagonal/>
    </border>
    <border>
      <left/>
      <right/>
      <top style="thin">
        <color theme="0" tint="-0.14993743705557422"/>
      </top>
      <bottom style="thin">
        <color theme="0" tint="-0.1499374370555742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auto="1"/>
      </right>
      <top style="thin">
        <color auto="1"/>
      </top>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5">
    <xf numFmtId="0" fontId="0" fillId="0" borderId="0"/>
    <xf numFmtId="9" fontId="10" fillId="0" borderId="0" applyFont="0" applyFill="0" applyBorder="0" applyAlignment="0" applyProtection="0"/>
    <xf numFmtId="0" fontId="11" fillId="9" borderId="0" applyNumberFormat="0" applyBorder="0" applyAlignment="0" applyProtection="0"/>
    <xf numFmtId="0" fontId="12" fillId="10" borderId="0" applyNumberFormat="0" applyBorder="0" applyAlignment="0" applyProtection="0"/>
    <xf numFmtId="0" fontId="13" fillId="11" borderId="0" applyNumberFormat="0" applyBorder="0" applyAlignment="0" applyProtection="0"/>
  </cellStyleXfs>
  <cellXfs count="275">
    <xf numFmtId="0" fontId="0" fillId="0" borderId="0" xfId="0"/>
    <xf numFmtId="10" fontId="0" fillId="0" borderId="0" xfId="0" applyNumberFormat="1"/>
    <xf numFmtId="0" fontId="2" fillId="0" borderId="0" xfId="0" applyFont="1"/>
    <xf numFmtId="0" fontId="1" fillId="0" borderId="0" xfId="0" applyFont="1" applyAlignment="1">
      <alignment wrapText="1"/>
    </xf>
    <xf numFmtId="0" fontId="1" fillId="0" borderId="0" xfId="0" quotePrefix="1" applyFont="1"/>
    <xf numFmtId="0" fontId="1" fillId="0" borderId="0" xfId="0" applyFont="1"/>
    <xf numFmtId="14" fontId="1" fillId="0" borderId="0" xfId="0" applyNumberFormat="1" applyFont="1"/>
    <xf numFmtId="14" fontId="1" fillId="0" borderId="0" xfId="0" applyNumberFormat="1" applyFont="1" applyAlignment="1">
      <alignment horizontal="center" vertical="center"/>
    </xf>
    <xf numFmtId="0" fontId="1" fillId="0" borderId="2" xfId="0" applyFont="1" applyBorder="1"/>
    <xf numFmtId="0" fontId="1" fillId="0" borderId="3" xfId="0" applyFont="1" applyBorder="1"/>
    <xf numFmtId="164" fontId="1" fillId="0" borderId="3" xfId="0" applyNumberFormat="1" applyFont="1" applyBorder="1"/>
    <xf numFmtId="10" fontId="1" fillId="0" borderId="3" xfId="0" applyNumberFormat="1" applyFont="1" applyBorder="1" applyAlignment="1">
      <alignment horizontal="center"/>
    </xf>
    <xf numFmtId="164" fontId="1" fillId="0" borderId="3" xfId="0" applyNumberFormat="1" applyFont="1" applyBorder="1" applyAlignment="1">
      <alignment horizontal="center"/>
    </xf>
    <xf numFmtId="0" fontId="3" fillId="0" borderId="4" xfId="0" applyFont="1" applyBorder="1"/>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0" fillId="0" borderId="0" xfId="0" applyAlignment="1">
      <alignment wrapText="1"/>
    </xf>
    <xf numFmtId="0" fontId="0" fillId="5" borderId="7" xfId="0" applyFill="1" applyBorder="1"/>
    <xf numFmtId="0" fontId="1" fillId="0" borderId="4" xfId="0" applyFont="1" applyBorder="1" applyAlignment="1">
      <alignment wrapText="1"/>
    </xf>
    <xf numFmtId="0" fontId="1" fillId="0" borderId="3" xfId="0" applyFont="1" applyBorder="1" applyAlignment="1">
      <alignment wrapText="1"/>
    </xf>
    <xf numFmtId="0" fontId="1" fillId="0" borderId="3" xfId="0" applyFont="1" applyBorder="1" applyAlignment="1">
      <alignment horizontal="center" vertical="center" wrapText="1"/>
    </xf>
    <xf numFmtId="10" fontId="1" fillId="0" borderId="3" xfId="0" applyNumberFormat="1" applyFont="1" applyBorder="1" applyAlignment="1">
      <alignment horizontal="center" vertical="center" textRotation="180" wrapText="1"/>
    </xf>
    <xf numFmtId="0" fontId="1" fillId="0" borderId="3" xfId="0" applyFont="1" applyBorder="1" applyAlignment="1">
      <alignment horizontal="center" vertical="center" textRotation="180" wrapText="1"/>
    </xf>
    <xf numFmtId="0" fontId="7" fillId="0" borderId="0" xfId="0" applyFont="1"/>
    <xf numFmtId="0" fontId="6" fillId="0" borderId="0" xfId="0" applyFont="1"/>
    <xf numFmtId="10" fontId="6" fillId="0" borderId="0" xfId="0" applyNumberFormat="1" applyFont="1"/>
    <xf numFmtId="0" fontId="3" fillId="0" borderId="0" xfId="0" applyFont="1"/>
    <xf numFmtId="0" fontId="1" fillId="0" borderId="0" xfId="0" quotePrefix="1" applyFont="1" applyAlignment="1">
      <alignment horizontal="center"/>
    </xf>
    <xf numFmtId="0" fontId="0" fillId="0" borderId="3" xfId="0" applyBorder="1"/>
    <xf numFmtId="164" fontId="0" fillId="0" borderId="3" xfId="0" applyNumberFormat="1" applyBorder="1"/>
    <xf numFmtId="10" fontId="0" fillId="0" borderId="3" xfId="0" applyNumberFormat="1" applyBorder="1"/>
    <xf numFmtId="0" fontId="0" fillId="0" borderId="2" xfId="0" applyBorder="1"/>
    <xf numFmtId="164" fontId="1" fillId="0" borderId="11" xfId="0" applyNumberFormat="1"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xf>
    <xf numFmtId="164" fontId="0" fillId="0" borderId="3" xfId="0" applyNumberFormat="1" applyBorder="1" applyAlignment="1">
      <alignment horizontal="center" vertical="center"/>
    </xf>
    <xf numFmtId="164" fontId="1" fillId="0" borderId="1" xfId="0" applyNumberFormat="1"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1" fillId="0" borderId="0" xfId="0" quotePrefix="1" applyFont="1" applyAlignment="1">
      <alignment horizontal="center" vertical="center"/>
    </xf>
    <xf numFmtId="0" fontId="1" fillId="0" borderId="0" xfId="0" applyFont="1" applyAlignment="1">
      <alignment horizontal="center" vertical="center" wrapText="1"/>
    </xf>
    <xf numFmtId="164" fontId="9" fillId="0" borderId="11" xfId="0" applyNumberFormat="1" applyFont="1" applyBorder="1" applyAlignment="1">
      <alignment horizontal="center" vertical="center" wrapText="1"/>
    </xf>
    <xf numFmtId="164" fontId="9" fillId="0" borderId="1" xfId="0" applyNumberFormat="1" applyFont="1" applyBorder="1" applyAlignment="1">
      <alignment horizontal="center" vertical="center"/>
    </xf>
    <xf numFmtId="164" fontId="9" fillId="0" borderId="1" xfId="0" applyNumberFormat="1" applyFont="1" applyBorder="1" applyAlignment="1">
      <alignment horizontal="center" vertical="center" wrapText="1"/>
    </xf>
    <xf numFmtId="164" fontId="9" fillId="0" borderId="6" xfId="0" applyNumberFormat="1" applyFont="1" applyBorder="1" applyAlignment="1">
      <alignment horizontal="center" vertical="center"/>
    </xf>
    <xf numFmtId="164" fontId="1" fillId="8" borderId="2" xfId="0" applyNumberFormat="1" applyFont="1" applyFill="1" applyBorder="1" applyAlignment="1">
      <alignment horizontal="center" vertical="center"/>
    </xf>
    <xf numFmtId="164" fontId="1" fillId="0" borderId="10" xfId="0" applyNumberFormat="1" applyFont="1" applyBorder="1" applyAlignment="1">
      <alignment horizontal="center" vertical="center"/>
    </xf>
    <xf numFmtId="164" fontId="1" fillId="0" borderId="6" xfId="0" applyNumberFormat="1" applyFont="1" applyBorder="1" applyAlignment="1">
      <alignment horizontal="center" vertical="center"/>
    </xf>
    <xf numFmtId="164" fontId="9" fillId="8" borderId="2" xfId="0" applyNumberFormat="1" applyFont="1" applyFill="1" applyBorder="1" applyAlignment="1">
      <alignment horizontal="center" vertical="center"/>
    </xf>
    <xf numFmtId="10" fontId="1" fillId="0" borderId="11" xfId="0" applyNumberFormat="1" applyFont="1" applyBorder="1" applyAlignment="1">
      <alignment horizontal="center" vertical="center"/>
    </xf>
    <xf numFmtId="10" fontId="1" fillId="0" borderId="1" xfId="0" applyNumberFormat="1" applyFont="1" applyBorder="1" applyAlignment="1">
      <alignment horizontal="center" vertical="center"/>
    </xf>
    <xf numFmtId="0" fontId="1" fillId="4" borderId="11" xfId="0" applyFont="1" applyFill="1" applyBorder="1" applyAlignment="1">
      <alignment horizontal="center" vertical="center"/>
    </xf>
    <xf numFmtId="0" fontId="1" fillId="2" borderId="11" xfId="0" applyFont="1" applyFill="1" applyBorder="1" applyAlignment="1">
      <alignment horizontal="center" vertical="center"/>
    </xf>
    <xf numFmtId="164" fontId="1" fillId="8" borderId="14" xfId="0" applyNumberFormat="1" applyFont="1" applyFill="1" applyBorder="1" applyAlignment="1">
      <alignment horizontal="center" vertical="center"/>
    </xf>
    <xf numFmtId="10" fontId="9" fillId="0" borderId="11" xfId="0" applyNumberFormat="1" applyFont="1" applyBorder="1" applyAlignment="1">
      <alignment horizontal="center" vertical="center" wrapText="1"/>
    </xf>
    <xf numFmtId="10" fontId="9" fillId="0" borderId="1" xfId="0" applyNumberFormat="1" applyFont="1" applyBorder="1" applyAlignment="1">
      <alignment horizontal="center" vertical="center"/>
    </xf>
    <xf numFmtId="10" fontId="9" fillId="0" borderId="6" xfId="0" applyNumberFormat="1" applyFont="1" applyBorder="1" applyAlignment="1">
      <alignment horizontal="center" vertical="center"/>
    </xf>
    <xf numFmtId="10" fontId="9" fillId="0" borderId="11" xfId="0" applyNumberFormat="1" applyFont="1" applyBorder="1" applyAlignment="1">
      <alignment horizontal="center" vertical="center"/>
    </xf>
    <xf numFmtId="10" fontId="9" fillId="0" borderId="15" xfId="0" applyNumberFormat="1" applyFont="1" applyBorder="1" applyAlignment="1">
      <alignment horizontal="center" vertical="center"/>
    </xf>
    <xf numFmtId="0" fontId="1" fillId="3" borderId="11" xfId="0" applyFont="1" applyFill="1" applyBorder="1" applyAlignment="1">
      <alignment horizontal="center" vertical="center"/>
    </xf>
    <xf numFmtId="164" fontId="1" fillId="0" borderId="15" xfId="0" applyNumberFormat="1" applyFont="1" applyBorder="1" applyAlignment="1">
      <alignment horizontal="center" vertical="center"/>
    </xf>
    <xf numFmtId="10" fontId="1" fillId="0" borderId="15" xfId="0" applyNumberFormat="1" applyFont="1" applyBorder="1" applyAlignment="1">
      <alignment horizontal="center" vertical="center"/>
    </xf>
    <xf numFmtId="164" fontId="1" fillId="7" borderId="4" xfId="0" applyNumberFormat="1" applyFont="1" applyFill="1" applyBorder="1" applyAlignment="1">
      <alignment horizontal="center" vertical="center"/>
    </xf>
    <xf numFmtId="164" fontId="0" fillId="7" borderId="3" xfId="0" applyNumberFormat="1" applyFill="1" applyBorder="1" applyAlignment="1">
      <alignment horizontal="center"/>
    </xf>
    <xf numFmtId="10" fontId="0" fillId="7" borderId="3" xfId="0" applyNumberFormat="1" applyFill="1" applyBorder="1" applyAlignment="1">
      <alignment horizontal="center"/>
    </xf>
    <xf numFmtId="0" fontId="0" fillId="7" borderId="3" xfId="0" applyFill="1" applyBorder="1"/>
    <xf numFmtId="0" fontId="1" fillId="7" borderId="3" xfId="0" applyFont="1" applyFill="1" applyBorder="1" applyAlignment="1">
      <alignment horizontal="center" vertical="center"/>
    </xf>
    <xf numFmtId="0" fontId="0" fillId="7" borderId="2" xfId="0" applyFill="1" applyBorder="1"/>
    <xf numFmtId="0" fontId="1" fillId="8" borderId="19" xfId="0" applyFont="1" applyFill="1" applyBorder="1" applyAlignment="1">
      <alignment wrapText="1"/>
    </xf>
    <xf numFmtId="0" fontId="1" fillId="0" borderId="18" xfId="0" applyFont="1" applyBorder="1" applyAlignment="1">
      <alignment horizontal="left" vertical="center" wrapText="1"/>
    </xf>
    <xf numFmtId="0" fontId="1" fillId="0" borderId="26" xfId="0" applyFont="1" applyBorder="1" applyAlignment="1">
      <alignment horizontal="left" vertical="center" wrapText="1"/>
    </xf>
    <xf numFmtId="0" fontId="9" fillId="8" borderId="19" xfId="0" applyFont="1" applyFill="1" applyBorder="1" applyAlignment="1">
      <alignment horizontal="left" vertical="center" wrapText="1"/>
    </xf>
    <xf numFmtId="0" fontId="1" fillId="0" borderId="19" xfId="0" applyFont="1" applyBorder="1" applyAlignment="1">
      <alignment vertical="center" wrapText="1"/>
    </xf>
    <xf numFmtId="0" fontId="1" fillId="6" borderId="14" xfId="0" applyFont="1" applyFill="1" applyBorder="1" applyAlignment="1">
      <alignment wrapText="1"/>
    </xf>
    <xf numFmtId="0" fontId="1" fillId="0" borderId="23" xfId="0" applyFont="1" applyBorder="1" applyAlignment="1">
      <alignment horizontal="left" vertical="center"/>
    </xf>
    <xf numFmtId="10" fontId="1" fillId="0" borderId="6" xfId="0" applyNumberFormat="1" applyFont="1" applyBorder="1" applyAlignment="1">
      <alignment horizontal="center" vertical="center"/>
    </xf>
    <xf numFmtId="164" fontId="3" fillId="0" borderId="3" xfId="0" applyNumberFormat="1" applyFont="1" applyBorder="1" applyAlignment="1">
      <alignment horizontal="center" vertical="center"/>
    </xf>
    <xf numFmtId="164" fontId="1" fillId="7" borderId="19" xfId="0" applyNumberFormat="1" applyFont="1" applyFill="1" applyBorder="1" applyAlignment="1">
      <alignment horizontal="center" vertical="center"/>
    </xf>
    <xf numFmtId="10" fontId="1" fillId="0" borderId="34" xfId="0" applyNumberFormat="1" applyFont="1" applyBorder="1" applyAlignment="1">
      <alignment horizontal="center" vertical="center" wrapText="1"/>
    </xf>
    <xf numFmtId="10" fontId="1" fillId="0" borderId="0" xfId="0" applyNumberFormat="1" applyFont="1" applyAlignment="1">
      <alignment horizontal="center" vertical="center"/>
    </xf>
    <xf numFmtId="10" fontId="1" fillId="0" borderId="35" xfId="0" applyNumberFormat="1" applyFont="1" applyBorder="1" applyAlignment="1">
      <alignment horizontal="center" vertical="center" wrapText="1"/>
    </xf>
    <xf numFmtId="10" fontId="9" fillId="0" borderId="35" xfId="0" applyNumberFormat="1" applyFont="1" applyBorder="1" applyAlignment="1">
      <alignment horizontal="center" vertical="center" wrapText="1"/>
    </xf>
    <xf numFmtId="10" fontId="1" fillId="0" borderId="12" xfId="0" applyNumberFormat="1" applyFont="1" applyBorder="1" applyAlignment="1">
      <alignment horizontal="center" vertical="center" wrapText="1"/>
    </xf>
    <xf numFmtId="10" fontId="1" fillId="0" borderId="7" xfId="0" applyNumberFormat="1" applyFont="1" applyBorder="1" applyAlignment="1">
      <alignment horizontal="center" vertical="center" wrapText="1"/>
    </xf>
    <xf numFmtId="10" fontId="1" fillId="0" borderId="30" xfId="0" applyNumberFormat="1" applyFont="1" applyBorder="1" applyAlignment="1">
      <alignment horizontal="center" vertical="center"/>
    </xf>
    <xf numFmtId="10" fontId="1" fillId="0" borderId="13" xfId="0" applyNumberFormat="1" applyFont="1" applyBorder="1" applyAlignment="1">
      <alignment horizontal="center" vertical="center" wrapText="1"/>
    </xf>
    <xf numFmtId="0" fontId="0" fillId="5" borderId="7" xfId="0" applyFill="1" applyBorder="1" applyAlignment="1">
      <alignment wrapText="1"/>
    </xf>
    <xf numFmtId="0" fontId="0" fillId="5" borderId="5" xfId="0" applyFill="1" applyBorder="1" applyAlignment="1">
      <alignment wrapText="1"/>
    </xf>
    <xf numFmtId="0" fontId="0" fillId="5" borderId="7" xfId="0" applyFill="1" applyBorder="1" applyAlignment="1">
      <alignment vertical="center" wrapText="1"/>
    </xf>
    <xf numFmtId="0" fontId="1" fillId="0" borderId="18" xfId="0" applyFont="1" applyBorder="1" applyAlignment="1">
      <alignment vertical="center"/>
    </xf>
    <xf numFmtId="0" fontId="1" fillId="0" borderId="18" xfId="0" applyFont="1" applyBorder="1" applyAlignment="1">
      <alignment vertical="center" wrapText="1"/>
    </xf>
    <xf numFmtId="0" fontId="0" fillId="5" borderId="7" xfId="0" quotePrefix="1" applyFill="1" applyBorder="1" applyAlignment="1">
      <alignment vertical="center" wrapText="1"/>
    </xf>
    <xf numFmtId="0" fontId="1" fillId="0" borderId="23" xfId="0" applyFont="1" applyBorder="1" applyAlignment="1">
      <alignment vertical="center"/>
    </xf>
    <xf numFmtId="0" fontId="1" fillId="0" borderId="23" xfId="0" applyFont="1" applyBorder="1" applyAlignment="1">
      <alignment vertical="center" wrapText="1"/>
    </xf>
    <xf numFmtId="0" fontId="0" fillId="5" borderId="12" xfId="0" applyFill="1" applyBorder="1" applyAlignment="1">
      <alignment vertical="center" wrapText="1"/>
    </xf>
    <xf numFmtId="0" fontId="1" fillId="0" borderId="25" xfId="0" applyFont="1" applyBorder="1" applyAlignment="1">
      <alignment vertical="center"/>
    </xf>
    <xf numFmtId="0" fontId="1" fillId="0" borderId="24" xfId="0" applyFont="1" applyBorder="1" applyAlignment="1">
      <alignment vertical="center"/>
    </xf>
    <xf numFmtId="0" fontId="0" fillId="5" borderId="17" xfId="0" applyFill="1" applyBorder="1" applyAlignment="1">
      <alignment vertical="center"/>
    </xf>
    <xf numFmtId="0" fontId="1" fillId="0" borderId="26" xfId="0" applyFont="1" applyBorder="1" applyAlignment="1">
      <alignment vertical="center"/>
    </xf>
    <xf numFmtId="0" fontId="0" fillId="5" borderId="9" xfId="0" applyFill="1" applyBorder="1" applyAlignment="1">
      <alignment vertical="center" wrapText="1"/>
    </xf>
    <xf numFmtId="0" fontId="1" fillId="8" borderId="19" xfId="0" applyFont="1" applyFill="1" applyBorder="1" applyAlignment="1">
      <alignment vertical="center" wrapText="1"/>
    </xf>
    <xf numFmtId="0" fontId="0" fillId="5" borderId="5" xfId="0" applyFill="1" applyBorder="1" applyAlignment="1">
      <alignment vertical="center" wrapText="1"/>
    </xf>
    <xf numFmtId="0" fontId="0" fillId="5" borderId="5" xfId="0" applyFill="1" applyBorder="1" applyAlignment="1">
      <alignment vertical="center"/>
    </xf>
    <xf numFmtId="0" fontId="0" fillId="0" borderId="3" xfId="0" applyBorder="1" applyAlignment="1">
      <alignment horizontal="center" vertical="center"/>
    </xf>
    <xf numFmtId="0" fontId="1" fillId="4" borderId="16" xfId="0" applyFont="1" applyFill="1" applyBorder="1" applyAlignment="1">
      <alignment horizontal="center" vertical="center"/>
    </xf>
    <xf numFmtId="0" fontId="1" fillId="2" borderId="16" xfId="0" applyFont="1" applyFill="1" applyBorder="1" applyAlignment="1">
      <alignment horizontal="center" vertical="center"/>
    </xf>
    <xf numFmtId="0" fontId="1" fillId="3" borderId="16" xfId="0" applyFont="1" applyFill="1" applyBorder="1" applyAlignment="1">
      <alignment horizontal="center" vertical="center"/>
    </xf>
    <xf numFmtId="0" fontId="9" fillId="0" borderId="3" xfId="0" applyFont="1" applyBorder="1" applyAlignment="1">
      <alignment horizontal="center" vertical="center" wrapText="1"/>
    </xf>
    <xf numFmtId="0" fontId="14" fillId="12" borderId="3"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4" borderId="27" xfId="0" applyFont="1" applyFill="1" applyBorder="1" applyAlignment="1">
      <alignment vertical="center"/>
    </xf>
    <xf numFmtId="0" fontId="1" fillId="2" borderId="31" xfId="0" applyFont="1" applyFill="1" applyBorder="1" applyAlignment="1">
      <alignment vertical="center"/>
    </xf>
    <xf numFmtId="0" fontId="1" fillId="3" borderId="8" xfId="0" applyFont="1" applyFill="1" applyBorder="1" applyAlignment="1">
      <alignment vertical="center"/>
    </xf>
    <xf numFmtId="0" fontId="1" fillId="2" borderId="40" xfId="0" applyFont="1" applyFill="1" applyBorder="1" applyAlignment="1">
      <alignment horizontal="center" vertical="center"/>
    </xf>
    <xf numFmtId="0" fontId="0" fillId="3" borderId="1" xfId="0" applyFill="1" applyBorder="1" applyAlignment="1">
      <alignment horizontal="center" vertical="center" wrapText="1"/>
    </xf>
    <xf numFmtId="0" fontId="0" fillId="4" borderId="42"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9" xfId="0" applyFill="1" applyBorder="1" applyAlignment="1">
      <alignment horizontal="center" vertical="center" wrapText="1"/>
    </xf>
    <xf numFmtId="0" fontId="0" fillId="3" borderId="7"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43" xfId="0" applyFill="1" applyBorder="1" applyAlignment="1">
      <alignment horizontal="center" vertical="center" wrapText="1"/>
    </xf>
    <xf numFmtId="0" fontId="0" fillId="2" borderId="13" xfId="0" applyFill="1" applyBorder="1" applyAlignment="1">
      <alignment horizontal="center" vertical="center" wrapText="1"/>
    </xf>
    <xf numFmtId="0" fontId="1" fillId="4" borderId="27" xfId="0" applyFont="1" applyFill="1" applyBorder="1" applyAlignment="1">
      <alignment horizontal="center" vertical="center"/>
    </xf>
    <xf numFmtId="0" fontId="1" fillId="3" borderId="44" xfId="0" applyFont="1" applyFill="1" applyBorder="1" applyAlignment="1">
      <alignment horizontal="center" vertical="center"/>
    </xf>
    <xf numFmtId="0" fontId="1" fillId="2" borderId="45" xfId="0" applyFont="1" applyFill="1" applyBorder="1" applyAlignment="1">
      <alignment horizontal="center" vertical="center"/>
    </xf>
    <xf numFmtId="0" fontId="0" fillId="3" borderId="18" xfId="0" applyFill="1" applyBorder="1" applyAlignment="1">
      <alignment horizontal="center" vertical="center" wrapText="1"/>
    </xf>
    <xf numFmtId="0" fontId="0" fillId="4" borderId="25" xfId="0" applyFill="1" applyBorder="1" applyAlignment="1">
      <alignment horizontal="center" vertical="center" wrapText="1"/>
    </xf>
    <xf numFmtId="0" fontId="0" fillId="2" borderId="46" xfId="0" applyFill="1" applyBorder="1" applyAlignment="1">
      <alignment horizontal="center" vertical="center" wrapText="1"/>
    </xf>
    <xf numFmtId="0" fontId="1" fillId="2" borderId="6" xfId="0" applyFont="1" applyFill="1" applyBorder="1" applyAlignment="1">
      <alignment horizontal="center" vertical="center"/>
    </xf>
    <xf numFmtId="0" fontId="1" fillId="2" borderId="15" xfId="0" applyFont="1" applyFill="1" applyBorder="1" applyAlignment="1">
      <alignment horizontal="center" vertical="center"/>
    </xf>
    <xf numFmtId="0" fontId="1" fillId="4" borderId="10" xfId="0" applyFont="1" applyFill="1" applyBorder="1" applyAlignment="1">
      <alignment horizontal="center" vertical="center"/>
    </xf>
    <xf numFmtId="0" fontId="0" fillId="0" borderId="16" xfId="0" applyBorder="1" applyAlignment="1">
      <alignment horizontal="center" vertical="center"/>
    </xf>
    <xf numFmtId="164" fontId="9" fillId="8" borderId="22" xfId="0" applyNumberFormat="1" applyFont="1" applyFill="1" applyBorder="1" applyAlignment="1">
      <alignment horizontal="center" vertical="center"/>
    </xf>
    <xf numFmtId="0" fontId="1" fillId="0" borderId="25" xfId="0" applyFont="1" applyBorder="1" applyAlignment="1">
      <alignment vertical="center" wrapText="1"/>
    </xf>
    <xf numFmtId="0" fontId="0" fillId="0" borderId="0" xfId="0" applyAlignment="1" applyProtection="1">
      <alignment wrapText="1"/>
      <protection locked="0"/>
    </xf>
    <xf numFmtId="0" fontId="0" fillId="0" borderId="48" xfId="0" applyBorder="1" applyAlignment="1" applyProtection="1">
      <alignment wrapText="1"/>
      <protection locked="0"/>
    </xf>
    <xf numFmtId="0" fontId="0" fillId="13" borderId="14" xfId="0" applyFill="1" applyBorder="1" applyAlignment="1">
      <alignment horizontal="center" vertical="center" wrapText="1"/>
    </xf>
    <xf numFmtId="0" fontId="1" fillId="13" borderId="4" xfId="0" applyFont="1" applyFill="1" applyBorder="1" applyAlignment="1">
      <alignment horizontal="center" vertical="center" wrapText="1"/>
    </xf>
    <xf numFmtId="0" fontId="1" fillId="13" borderId="14" xfId="0" applyFont="1" applyFill="1" applyBorder="1" applyAlignment="1">
      <alignment horizontal="center" vertical="center" wrapText="1"/>
    </xf>
    <xf numFmtId="0" fontId="0" fillId="0" borderId="12" xfId="0" applyBorder="1" applyAlignment="1">
      <alignment horizontal="center" vertical="center" wrapText="1"/>
    </xf>
    <xf numFmtId="0" fontId="1" fillId="5" borderId="0" xfId="0" applyFont="1" applyFill="1" applyAlignment="1" applyProtection="1">
      <alignment horizontal="center" vertical="center" wrapText="1"/>
      <protection locked="0"/>
    </xf>
    <xf numFmtId="0" fontId="0" fillId="0" borderId="0" xfId="0" applyAlignment="1" applyProtection="1">
      <alignment vertical="center" wrapText="1"/>
      <protection locked="0"/>
    </xf>
    <xf numFmtId="0" fontId="0" fillId="0" borderId="13" xfId="0" applyBorder="1" applyAlignment="1">
      <alignment horizontal="center" wrapText="1"/>
    </xf>
    <xf numFmtId="0" fontId="1" fillId="14" borderId="55" xfId="0" applyFont="1" applyFill="1" applyBorder="1" applyAlignment="1">
      <alignment horizontal="center" wrapText="1"/>
    </xf>
    <xf numFmtId="0" fontId="0" fillId="14" borderId="38" xfId="0" applyFill="1" applyBorder="1" applyAlignment="1">
      <alignment horizontal="center" vertical="center" wrapText="1"/>
    </xf>
    <xf numFmtId="0" fontId="0" fillId="14" borderId="57" xfId="0" applyFill="1" applyBorder="1" applyAlignment="1" applyProtection="1">
      <alignment wrapText="1"/>
      <protection locked="0"/>
    </xf>
    <xf numFmtId="9" fontId="10" fillId="14" borderId="58" xfId="1" applyFont="1" applyFill="1" applyBorder="1" applyAlignment="1" applyProtection="1">
      <alignment wrapText="1"/>
      <protection locked="0"/>
    </xf>
    <xf numFmtId="9" fontId="10" fillId="14" borderId="0" xfId="1" applyFont="1" applyFill="1" applyBorder="1" applyAlignment="1" applyProtection="1">
      <alignment wrapText="1"/>
      <protection locked="0"/>
    </xf>
    <xf numFmtId="0" fontId="0" fillId="0" borderId="30" xfId="0" applyBorder="1" applyAlignment="1">
      <alignment horizontal="center" vertical="center" wrapText="1"/>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0" fillId="0" borderId="43" xfId="0" applyBorder="1" applyAlignment="1">
      <alignment horizontal="center" vertical="center" wrapText="1"/>
    </xf>
    <xf numFmtId="49" fontId="0" fillId="0" borderId="13" xfId="0" applyNumberFormat="1" applyBorder="1" applyAlignment="1">
      <alignment horizontal="center" vertical="center" wrapText="1"/>
    </xf>
    <xf numFmtId="0" fontId="1" fillId="4" borderId="52" xfId="0" applyFont="1" applyFill="1" applyBorder="1" applyAlignment="1">
      <alignment vertical="center" wrapText="1"/>
    </xf>
    <xf numFmtId="0" fontId="1" fillId="3" borderId="8" xfId="0" applyFont="1" applyFill="1" applyBorder="1" applyAlignment="1">
      <alignment vertical="center" wrapText="1"/>
    </xf>
    <xf numFmtId="0" fontId="1" fillId="2" borderId="31" xfId="0" applyFont="1" applyFill="1" applyBorder="1" applyAlignment="1">
      <alignment vertical="center" wrapText="1"/>
    </xf>
    <xf numFmtId="0" fontId="0" fillId="0" borderId="53" xfId="0" applyBorder="1" applyAlignment="1" applyProtection="1">
      <alignment horizontal="center" vertical="center" wrapText="1"/>
      <protection locked="0"/>
    </xf>
    <xf numFmtId="9" fontId="10" fillId="0" borderId="62" xfId="1" applyFont="1" applyBorder="1" applyAlignment="1" applyProtection="1">
      <alignment horizontal="center" vertical="center" wrapText="1"/>
    </xf>
    <xf numFmtId="9" fontId="16" fillId="5" borderId="20" xfId="1" applyFont="1" applyFill="1" applyBorder="1" applyAlignment="1" applyProtection="1">
      <alignment wrapText="1"/>
    </xf>
    <xf numFmtId="9" fontId="16" fillId="5" borderId="44" xfId="1" applyFont="1" applyFill="1" applyBorder="1" applyAlignment="1" applyProtection="1">
      <alignment wrapText="1"/>
    </xf>
    <xf numFmtId="9" fontId="16" fillId="0" borderId="22" xfId="1" applyFont="1" applyBorder="1" applyAlignment="1" applyProtection="1">
      <alignment vertical="center" wrapText="1"/>
    </xf>
    <xf numFmtId="0" fontId="0" fillId="0" borderId="54" xfId="0" applyBorder="1" applyAlignment="1" applyProtection="1">
      <alignment horizontal="center" vertical="center" wrapText="1"/>
      <protection locked="0"/>
    </xf>
    <xf numFmtId="0" fontId="1" fillId="14" borderId="39" xfId="0" applyFont="1" applyFill="1" applyBorder="1" applyAlignment="1">
      <alignment wrapText="1"/>
    </xf>
    <xf numFmtId="9" fontId="16" fillId="5" borderId="44" xfId="1" applyFont="1" applyFill="1" applyBorder="1" applyAlignment="1" applyProtection="1">
      <alignment vertical="center" wrapText="1"/>
    </xf>
    <xf numFmtId="0" fontId="1" fillId="0" borderId="66" xfId="0" applyFont="1" applyBorder="1" applyAlignment="1">
      <alignment horizontal="center" vertical="center" wrapText="1"/>
    </xf>
    <xf numFmtId="0" fontId="1" fillId="0" borderId="67" xfId="0" applyFont="1" applyBorder="1" applyAlignment="1">
      <alignment horizontal="center" vertical="center" wrapText="1"/>
    </xf>
    <xf numFmtId="9" fontId="10" fillId="0" borderId="65" xfId="1" applyFont="1" applyFill="1" applyBorder="1" applyAlignment="1" applyProtection="1">
      <alignment horizontal="center" vertical="center" wrapText="1"/>
    </xf>
    <xf numFmtId="0" fontId="17" fillId="10" borderId="10" xfId="3" applyFont="1" applyBorder="1" applyAlignment="1" applyProtection="1">
      <alignment horizontal="center" vertical="center" wrapText="1"/>
    </xf>
    <xf numFmtId="0" fontId="18" fillId="11" borderId="10" xfId="4" applyFont="1" applyBorder="1" applyAlignment="1" applyProtection="1">
      <alignment horizontal="center" vertical="center" wrapText="1"/>
      <protection locked="0"/>
    </xf>
    <xf numFmtId="0" fontId="19" fillId="9" borderId="9" xfId="2" applyFont="1" applyBorder="1" applyAlignment="1" applyProtection="1">
      <alignment horizontal="center" vertical="center" wrapText="1"/>
      <protection locked="0"/>
    </xf>
    <xf numFmtId="0" fontId="1" fillId="0" borderId="14" xfId="0" applyFont="1" applyBorder="1" applyAlignment="1" applyProtection="1">
      <alignment horizontal="center" vertical="center"/>
      <protection hidden="1"/>
    </xf>
    <xf numFmtId="0" fontId="14" fillId="12" borderId="59" xfId="0" applyFont="1" applyFill="1" applyBorder="1" applyAlignment="1">
      <alignment horizontal="center" vertical="center" wrapText="1"/>
    </xf>
    <xf numFmtId="0" fontId="0" fillId="0" borderId="59" xfId="0" applyBorder="1" applyAlignment="1">
      <alignment horizontal="center" vertical="center"/>
    </xf>
    <xf numFmtId="0" fontId="1" fillId="4" borderId="34" xfId="0" applyFont="1" applyFill="1" applyBorder="1" applyAlignment="1">
      <alignment horizontal="center" vertical="center"/>
    </xf>
    <xf numFmtId="0" fontId="1" fillId="3" borderId="34"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56" xfId="0" applyFont="1" applyFill="1" applyBorder="1" applyAlignment="1">
      <alignment horizontal="center" vertical="center"/>
    </xf>
    <xf numFmtId="0" fontId="1" fillId="7" borderId="59" xfId="0" applyFont="1" applyFill="1" applyBorder="1" applyAlignment="1">
      <alignment horizontal="center" vertical="center"/>
    </xf>
    <xf numFmtId="0" fontId="1" fillId="4" borderId="35" xfId="0" applyFont="1" applyFill="1" applyBorder="1" applyAlignment="1">
      <alignment horizontal="center" vertical="center"/>
    </xf>
    <xf numFmtId="0" fontId="1" fillId="2" borderId="35" xfId="0" applyFont="1" applyFill="1" applyBorder="1" applyAlignment="1">
      <alignment horizontal="center" vertical="center"/>
    </xf>
    <xf numFmtId="0" fontId="1" fillId="3" borderId="35" xfId="0" applyFont="1" applyFill="1" applyBorder="1" applyAlignment="1">
      <alignment horizontal="center" vertical="center"/>
    </xf>
    <xf numFmtId="0" fontId="1" fillId="0" borderId="59" xfId="0" applyFont="1" applyBorder="1"/>
    <xf numFmtId="0" fontId="1" fillId="4" borderId="0" xfId="0" applyFont="1" applyFill="1" applyAlignment="1">
      <alignment horizontal="center" vertical="center"/>
    </xf>
    <xf numFmtId="0" fontId="1" fillId="3" borderId="0" xfId="0" applyFont="1" applyFill="1" applyAlignment="1">
      <alignment horizontal="center" vertical="center"/>
    </xf>
    <xf numFmtId="0" fontId="1" fillId="2" borderId="0" xfId="0" applyFont="1" applyFill="1" applyAlignment="1">
      <alignment horizontal="center" vertical="center"/>
    </xf>
    <xf numFmtId="0" fontId="1" fillId="3" borderId="39"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38" xfId="0" applyFont="1" applyFill="1" applyBorder="1" applyAlignment="1">
      <alignment horizontal="center" vertical="center"/>
    </xf>
    <xf numFmtId="0" fontId="1" fillId="3" borderId="47" xfId="0" applyFont="1" applyFill="1" applyBorder="1" applyAlignment="1">
      <alignment horizontal="center" vertical="center"/>
    </xf>
    <xf numFmtId="0" fontId="1" fillId="3" borderId="5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4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35" xfId="0" applyFont="1" applyFill="1" applyBorder="1" applyAlignment="1">
      <alignment horizontal="center" vertical="center"/>
    </xf>
    <xf numFmtId="0" fontId="1" fillId="15" borderId="14" xfId="0" applyFont="1" applyFill="1" applyBorder="1" applyAlignment="1" applyProtection="1">
      <alignment horizontal="center" vertical="center" wrapText="1"/>
    </xf>
    <xf numFmtId="0" fontId="9" fillId="6" borderId="20" xfId="0" applyFont="1" applyFill="1" applyBorder="1" applyAlignment="1">
      <alignment vertical="center" wrapText="1"/>
    </xf>
    <xf numFmtId="0" fontId="0" fillId="6" borderId="22" xfId="0" applyFill="1" applyBorder="1" applyAlignment="1">
      <alignment vertical="center" wrapText="1"/>
    </xf>
    <xf numFmtId="0" fontId="0" fillId="5" borderId="5" xfId="0" applyFill="1" applyBorder="1" applyAlignment="1">
      <alignment vertical="center" wrapText="1"/>
    </xf>
    <xf numFmtId="0" fontId="0" fillId="0" borderId="17" xfId="0" applyBorder="1" applyAlignment="1">
      <alignment vertical="center" wrapText="1"/>
    </xf>
    <xf numFmtId="0" fontId="0" fillId="0" borderId="36" xfId="0" applyBorder="1" applyAlignment="1">
      <alignment vertical="center" wrapText="1"/>
    </xf>
    <xf numFmtId="0" fontId="0" fillId="5" borderId="37" xfId="0" applyFill="1" applyBorder="1" applyAlignment="1">
      <alignment vertical="center" wrapText="1"/>
    </xf>
    <xf numFmtId="0" fontId="0" fillId="0" borderId="17" xfId="0" applyBorder="1" applyAlignment="1">
      <alignment vertical="center"/>
    </xf>
    <xf numFmtId="0" fontId="0" fillId="0" borderId="36" xfId="0" applyBorder="1" applyAlignment="1">
      <alignment vertical="center"/>
    </xf>
    <xf numFmtId="0" fontId="0" fillId="0" borderId="17" xfId="0" applyBorder="1" applyAlignment="1"/>
    <xf numFmtId="0" fontId="0" fillId="0" borderId="36" xfId="0" applyBorder="1" applyAlignment="1"/>
    <xf numFmtId="0" fontId="0" fillId="5" borderId="5" xfId="0" applyFill="1" applyBorder="1" applyAlignment="1">
      <alignment vertical="center"/>
    </xf>
    <xf numFmtId="0" fontId="0" fillId="0" borderId="12" xfId="0" applyBorder="1" applyAlignment="1">
      <alignment vertical="center" wrapText="1"/>
    </xf>
    <xf numFmtId="0" fontId="1" fillId="6" borderId="20" xfId="0" applyFont="1" applyFill="1" applyBorder="1" applyAlignment="1">
      <alignment horizontal="center" vertical="center" wrapText="1"/>
    </xf>
    <xf numFmtId="0" fontId="0" fillId="6" borderId="21" xfId="0" applyFill="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3" xfId="0" applyBorder="1" applyAlignment="1">
      <alignment horizontal="center" vertical="center"/>
    </xf>
    <xf numFmtId="0" fontId="0" fillId="6" borderId="22" xfId="0" applyFill="1" applyBorder="1" applyAlignment="1">
      <alignment horizontal="center" vertical="center" wrapText="1"/>
    </xf>
    <xf numFmtId="0" fontId="1" fillId="3" borderId="1" xfId="0" applyFont="1" applyFill="1" applyBorder="1" applyAlignment="1">
      <alignment horizontal="center" vertical="center"/>
    </xf>
    <xf numFmtId="0" fontId="0" fillId="0" borderId="1" xfId="0" applyBorder="1" applyAlignment="1"/>
    <xf numFmtId="0" fontId="1" fillId="2" borderId="40" xfId="0" applyFont="1" applyFill="1" applyBorder="1" applyAlignment="1">
      <alignment horizontal="center" vertical="center"/>
    </xf>
    <xf numFmtId="0" fontId="0" fillId="0" borderId="32" xfId="0" applyBorder="1" applyAlignment="1"/>
    <xf numFmtId="0" fontId="1" fillId="4" borderId="41" xfId="0" applyFont="1" applyFill="1" applyBorder="1" applyAlignment="1">
      <alignment horizontal="center" vertical="center"/>
    </xf>
    <xf numFmtId="0" fontId="0" fillId="0" borderId="28" xfId="0" applyBorder="1" applyAlignment="1"/>
    <xf numFmtId="0" fontId="0" fillId="0" borderId="32" xfId="0" applyBorder="1" applyAlignment="1">
      <alignment wrapText="1"/>
    </xf>
    <xf numFmtId="0" fontId="1" fillId="13" borderId="42" xfId="0" applyFont="1" applyFill="1" applyBorder="1" applyAlignment="1">
      <alignment horizontal="center" vertical="center" wrapText="1"/>
    </xf>
    <xf numFmtId="0" fontId="1" fillId="13" borderId="31" xfId="0" applyFont="1" applyFill="1" applyBorder="1" applyAlignment="1">
      <alignment horizontal="center" vertical="center" wrapText="1"/>
    </xf>
    <xf numFmtId="0" fontId="1" fillId="13" borderId="47" xfId="0" applyFont="1" applyFill="1" applyBorder="1" applyAlignment="1">
      <alignment horizontal="center" vertical="center" wrapText="1"/>
    </xf>
    <xf numFmtId="0" fontId="0" fillId="13" borderId="29" xfId="0" applyFill="1" applyBorder="1" applyAlignment="1">
      <alignment horizontal="center" vertical="center" wrapText="1"/>
    </xf>
    <xf numFmtId="0" fontId="0" fillId="13" borderId="40" xfId="0" applyFill="1" applyBorder="1" applyAlignment="1">
      <alignment horizontal="center" vertical="center" wrapText="1"/>
    </xf>
    <xf numFmtId="0" fontId="0" fillId="13" borderId="33" xfId="0" applyFill="1" applyBorder="1" applyAlignment="1">
      <alignment horizontal="center" vertical="center" wrapText="1"/>
    </xf>
    <xf numFmtId="0" fontId="1" fillId="13" borderId="27" xfId="0" applyFont="1" applyFill="1" applyBorder="1" applyAlignment="1">
      <alignment horizontal="center" vertical="center" wrapText="1"/>
    </xf>
    <xf numFmtId="0" fontId="1" fillId="13" borderId="45" xfId="0" applyFont="1" applyFill="1" applyBorder="1" applyAlignment="1">
      <alignment horizontal="center" vertical="center" wrapText="1"/>
    </xf>
    <xf numFmtId="0" fontId="1" fillId="13" borderId="20" xfId="0" applyFont="1" applyFill="1" applyBorder="1" applyAlignment="1">
      <alignment horizontal="center" vertical="center" wrapText="1"/>
    </xf>
    <xf numFmtId="0" fontId="1" fillId="13" borderId="22" xfId="0" applyFont="1" applyFill="1" applyBorder="1" applyAlignment="1">
      <alignment horizontal="center" vertical="center" wrapText="1"/>
    </xf>
    <xf numFmtId="0" fontId="1" fillId="13" borderId="49" xfId="0" applyFont="1" applyFill="1" applyBorder="1" applyAlignment="1">
      <alignment horizontal="center" wrapText="1"/>
    </xf>
    <xf numFmtId="0" fontId="1" fillId="13" borderId="50" xfId="0" applyFont="1" applyFill="1" applyBorder="1" applyAlignment="1">
      <alignment horizontal="center" wrapText="1"/>
    </xf>
    <xf numFmtId="0" fontId="1" fillId="13" borderId="51" xfId="0" applyFont="1" applyFill="1" applyBorder="1" applyAlignment="1">
      <alignment horizontal="center" wrapText="1"/>
    </xf>
    <xf numFmtId="0" fontId="1" fillId="0" borderId="61" xfId="0" applyFont="1" applyBorder="1" applyAlignment="1">
      <alignment vertical="center" wrapText="1"/>
    </xf>
    <xf numFmtId="0" fontId="0" fillId="0" borderId="33" xfId="0" applyBorder="1" applyAlignment="1">
      <alignment vertical="center" wrapText="1"/>
    </xf>
    <xf numFmtId="0" fontId="1" fillId="0" borderId="41" xfId="0" applyFont="1" applyBorder="1" applyAlignment="1">
      <alignment horizontal="left" vertical="center" wrapText="1"/>
    </xf>
    <xf numFmtId="0" fontId="0" fillId="0" borderId="29" xfId="0" applyBorder="1" applyAlignment="1">
      <alignment horizontal="lef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1" fillId="0" borderId="8" xfId="0" applyFont="1" applyBorder="1" applyAlignment="1">
      <alignment horizontal="left" vertical="center" wrapText="1"/>
    </xf>
    <xf numFmtId="0" fontId="0" fillId="0" borderId="7" xfId="0" applyBorder="1" applyAlignment="1">
      <alignment horizontal="left" vertical="center" wrapText="1"/>
    </xf>
    <xf numFmtId="0" fontId="0" fillId="0" borderId="28" xfId="0" applyBorder="1" applyAlignment="1">
      <alignment wrapText="1"/>
    </xf>
    <xf numFmtId="0" fontId="1" fillId="13" borderId="41" xfId="0" applyFont="1" applyFill="1" applyBorder="1" applyAlignment="1">
      <alignment horizontal="center" vertical="center"/>
    </xf>
    <xf numFmtId="0" fontId="1" fillId="13" borderId="29" xfId="0" applyFont="1" applyFill="1" applyBorder="1" applyAlignment="1">
      <alignment horizontal="center" vertical="center"/>
    </xf>
    <xf numFmtId="0" fontId="1" fillId="13" borderId="60" xfId="0" applyFont="1" applyFill="1" applyBorder="1" applyAlignment="1">
      <alignment horizontal="center" vertical="center"/>
    </xf>
    <xf numFmtId="0" fontId="1" fillId="13" borderId="30" xfId="0" applyFont="1" applyFill="1" applyBorder="1" applyAlignment="1">
      <alignment horizontal="center" vertical="center"/>
    </xf>
    <xf numFmtId="0" fontId="1" fillId="13" borderId="10" xfId="0" applyFont="1" applyFill="1" applyBorder="1" applyAlignment="1">
      <alignment horizontal="center" vertical="center" wrapText="1"/>
    </xf>
    <xf numFmtId="0" fontId="1" fillId="13" borderId="43" xfId="0" applyFont="1" applyFill="1" applyBorder="1" applyAlignment="1">
      <alignment horizontal="center" vertical="center" wrapText="1"/>
    </xf>
    <xf numFmtId="0" fontId="0" fillId="0" borderId="0" xfId="0" applyAlignment="1">
      <alignment wrapText="1"/>
    </xf>
    <xf numFmtId="0" fontId="1" fillId="13" borderId="49" xfId="0" applyFont="1" applyFill="1" applyBorder="1" applyAlignment="1">
      <alignment horizontal="center"/>
    </xf>
    <xf numFmtId="0" fontId="1" fillId="13" borderId="51" xfId="0" applyFont="1" applyFill="1" applyBorder="1" applyAlignment="1">
      <alignment horizontal="center"/>
    </xf>
    <xf numFmtId="0" fontId="1" fillId="0" borderId="4"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59" xfId="0" applyFont="1" applyBorder="1" applyAlignment="1">
      <alignment horizontal="center" vertical="center" wrapText="1"/>
    </xf>
    <xf numFmtId="9" fontId="10" fillId="0" borderId="60" xfId="1" applyFont="1" applyBorder="1" applyAlignment="1" applyProtection="1">
      <alignment wrapText="1"/>
    </xf>
    <xf numFmtId="0" fontId="0" fillId="0" borderId="61" xfId="0" applyBorder="1" applyAlignment="1">
      <alignment wrapText="1"/>
    </xf>
    <xf numFmtId="0" fontId="1" fillId="0" borderId="49" xfId="0" applyFont="1" applyBorder="1" applyAlignment="1">
      <alignment horizontal="center" vertical="center" wrapText="1"/>
    </xf>
    <xf numFmtId="0" fontId="1" fillId="0" borderId="51" xfId="0" applyFont="1" applyBorder="1" applyAlignment="1">
      <alignment horizontal="center" vertical="center" wrapText="1"/>
    </xf>
    <xf numFmtId="0" fontId="1" fillId="13" borderId="49" xfId="0" applyFont="1" applyFill="1" applyBorder="1" applyAlignment="1">
      <alignment horizontal="center" vertical="center"/>
    </xf>
    <xf numFmtId="0" fontId="1" fillId="13" borderId="51" xfId="0" applyFont="1" applyFill="1" applyBorder="1" applyAlignment="1">
      <alignment horizontal="center" vertical="center"/>
    </xf>
    <xf numFmtId="0" fontId="0" fillId="0" borderId="60" xfId="0" applyBorder="1" applyAlignment="1">
      <alignment horizontal="center" vertical="center"/>
    </xf>
    <xf numFmtId="0" fontId="0" fillId="0" borderId="30" xfId="0" applyBorder="1" applyAlignment="1">
      <alignment horizontal="center" vertical="center"/>
    </xf>
    <xf numFmtId="0" fontId="0" fillId="0" borderId="61" xfId="0" applyBorder="1" applyAlignment="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wrapText="1"/>
    </xf>
    <xf numFmtId="0" fontId="0" fillId="0" borderId="17" xfId="0" applyBorder="1" applyAlignment="1">
      <alignment horizontal="center" vertical="center" wrapText="1"/>
    </xf>
    <xf numFmtId="0" fontId="0" fillId="0" borderId="12" xfId="0" applyBorder="1" applyAlignment="1">
      <alignment horizontal="center" vertical="center" wrapText="1"/>
    </xf>
    <xf numFmtId="0" fontId="1" fillId="4" borderId="63" xfId="0" applyFont="1" applyFill="1" applyBorder="1" applyAlignment="1">
      <alignment vertical="center" wrapText="1"/>
    </xf>
    <xf numFmtId="0" fontId="0" fillId="0" borderId="64" xfId="0" applyBorder="1" applyAlignment="1">
      <alignment vertical="center" wrapText="1"/>
    </xf>
    <xf numFmtId="0" fontId="0" fillId="0" borderId="52" xfId="0" applyBorder="1" applyAlignment="1">
      <alignment vertical="center" wrapText="1"/>
    </xf>
  </cellXfs>
  <cellStyles count="5">
    <cellStyle name="Bad" xfId="3" builtinId="27"/>
    <cellStyle name="Good" xfId="2" builtinId="26"/>
    <cellStyle name="Neutral" xfId="4" builtinId="2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23"/>
  <sheetViews>
    <sheetView zoomScale="90" zoomScaleNormal="90" workbookViewId="0">
      <pane xSplit="2" ySplit="5" topLeftCell="Q33" activePane="bottomRight" state="frozen"/>
      <selection pane="topRight" activeCell="D1" sqref="D1"/>
      <selection pane="bottomLeft" activeCell="A6" sqref="A6"/>
      <selection pane="bottomRight" activeCell="U60" sqref="U60"/>
    </sheetView>
  </sheetViews>
  <sheetFormatPr defaultRowHeight="14.4" x14ac:dyDescent="0.3"/>
  <cols>
    <col min="1" max="1" width="30.88671875" customWidth="1"/>
    <col min="2" max="2" width="21.109375" customWidth="1"/>
    <col min="3" max="6" width="18.44140625" style="39" customWidth="1"/>
    <col min="7" max="7" width="13.109375" bestFit="1" customWidth="1"/>
    <col min="8" max="8" width="5.109375" style="1" customWidth="1"/>
    <col min="9" max="9" width="5" style="1" customWidth="1"/>
    <col min="10" max="10" width="7.109375" customWidth="1"/>
    <col min="11" max="11" width="27.88671875" customWidth="1"/>
    <col min="12" max="12" width="37.5546875" customWidth="1"/>
    <col min="13" max="13" width="24.109375" customWidth="1"/>
    <col min="14" max="14" width="14.88671875" customWidth="1"/>
    <col min="15" max="15" width="19.6640625" customWidth="1"/>
    <col min="16" max="16" width="36.109375" customWidth="1"/>
    <col min="17" max="17" width="20.33203125" customWidth="1"/>
    <col min="18" max="18" width="35" customWidth="1"/>
    <col min="19" max="19" width="44.44140625" customWidth="1"/>
    <col min="20" max="21" width="22" customWidth="1"/>
    <col min="22" max="22" width="94.33203125" customWidth="1"/>
  </cols>
  <sheetData>
    <row r="1" spans="1:22" s="25" customFormat="1" ht="18" x14ac:dyDescent="0.35">
      <c r="A1" s="24" t="s">
        <v>0</v>
      </c>
      <c r="B1" s="24"/>
      <c r="C1" s="34"/>
      <c r="D1" s="34"/>
      <c r="E1" s="34"/>
      <c r="F1" s="34"/>
      <c r="H1" s="26"/>
      <c r="I1" s="26"/>
    </row>
    <row r="2" spans="1:22" s="25" customFormat="1" ht="18" x14ac:dyDescent="0.35">
      <c r="A2" s="27" t="s">
        <v>1</v>
      </c>
      <c r="B2" s="27"/>
      <c r="C2" s="35" t="s">
        <v>2</v>
      </c>
      <c r="D2" s="35"/>
      <c r="E2" s="35"/>
      <c r="F2" s="35"/>
      <c r="H2" s="26"/>
      <c r="I2" s="26"/>
      <c r="J2" s="27"/>
    </row>
    <row r="3" spans="1:22" s="25" customFormat="1" ht="18.600000000000001" thickBot="1" x14ac:dyDescent="0.4">
      <c r="A3" s="27" t="s">
        <v>3</v>
      </c>
      <c r="C3" s="35" t="s">
        <v>4</v>
      </c>
      <c r="D3" s="35"/>
      <c r="E3" s="35"/>
      <c r="F3" s="35"/>
      <c r="H3" s="26"/>
      <c r="I3" s="26"/>
      <c r="J3" s="27"/>
    </row>
    <row r="4" spans="1:22" s="17" customFormat="1" ht="105.75" customHeight="1" thickBot="1" x14ac:dyDescent="0.35">
      <c r="A4" s="19" t="s">
        <v>5</v>
      </c>
      <c r="B4" s="20"/>
      <c r="C4" s="21" t="s">
        <v>6</v>
      </c>
      <c r="D4" s="21" t="s">
        <v>7</v>
      </c>
      <c r="E4" s="21" t="s">
        <v>8</v>
      </c>
      <c r="F4" s="21" t="s">
        <v>9</v>
      </c>
      <c r="G4" s="21" t="s">
        <v>10</v>
      </c>
      <c r="H4" s="22" t="s">
        <v>11</v>
      </c>
      <c r="I4" s="22" t="s">
        <v>12</v>
      </c>
      <c r="J4" s="23" t="s">
        <v>13</v>
      </c>
      <c r="K4" s="109" t="s">
        <v>14</v>
      </c>
      <c r="L4" s="109" t="s">
        <v>15</v>
      </c>
      <c r="M4" s="21" t="s">
        <v>16</v>
      </c>
      <c r="N4" s="21" t="s">
        <v>17</v>
      </c>
      <c r="O4" s="21" t="s">
        <v>18</v>
      </c>
      <c r="P4" s="21" t="s">
        <v>19</v>
      </c>
      <c r="Q4" s="21" t="s">
        <v>20</v>
      </c>
      <c r="R4" s="21" t="s">
        <v>21</v>
      </c>
      <c r="S4" s="21" t="s">
        <v>22</v>
      </c>
      <c r="T4" s="110" t="s">
        <v>23</v>
      </c>
      <c r="U4" s="173" t="s">
        <v>24</v>
      </c>
      <c r="V4" s="111" t="s">
        <v>25</v>
      </c>
    </row>
    <row r="5" spans="1:22" ht="29.4" thickBot="1" x14ac:dyDescent="0.35">
      <c r="A5" s="75" t="s">
        <v>26</v>
      </c>
      <c r="B5" s="74" t="s">
        <v>27</v>
      </c>
      <c r="C5" s="105"/>
      <c r="D5" s="133"/>
      <c r="E5" s="36"/>
      <c r="F5" s="36"/>
      <c r="G5" s="29"/>
      <c r="H5" s="31"/>
      <c r="I5" s="31"/>
      <c r="J5" s="30"/>
      <c r="K5" s="215" t="s">
        <v>28</v>
      </c>
      <c r="L5" s="215"/>
      <c r="M5" s="215"/>
      <c r="N5" s="215"/>
      <c r="O5" s="215"/>
      <c r="P5" s="215"/>
      <c r="Q5" s="215"/>
      <c r="R5" s="215"/>
      <c r="S5" s="215"/>
      <c r="T5" s="215"/>
      <c r="U5" s="174"/>
      <c r="V5" s="32"/>
    </row>
    <row r="6" spans="1:22" ht="115.2" x14ac:dyDescent="0.3">
      <c r="A6" s="211" t="s">
        <v>29</v>
      </c>
      <c r="B6" s="97" t="s">
        <v>30</v>
      </c>
      <c r="C6" s="48">
        <v>65866000</v>
      </c>
      <c r="D6" s="80">
        <f>C6/C14</f>
        <v>0.7999501078698702</v>
      </c>
      <c r="E6" s="48">
        <v>66000000</v>
      </c>
      <c r="F6" s="80">
        <v>0.6</v>
      </c>
      <c r="G6" s="48" t="s">
        <v>31</v>
      </c>
      <c r="H6" s="48" t="s">
        <v>31</v>
      </c>
      <c r="I6" s="48" t="s">
        <v>31</v>
      </c>
      <c r="J6" s="48" t="s">
        <v>31</v>
      </c>
      <c r="K6" s="132" t="s">
        <v>32</v>
      </c>
      <c r="L6" s="53" t="s">
        <v>32</v>
      </c>
      <c r="M6" s="61" t="s">
        <v>33</v>
      </c>
      <c r="N6" s="54" t="s">
        <v>34</v>
      </c>
      <c r="O6" s="61" t="s">
        <v>33</v>
      </c>
      <c r="P6" s="132" t="s">
        <v>32</v>
      </c>
      <c r="Q6" s="132" t="s">
        <v>32</v>
      </c>
      <c r="R6" s="132" t="s">
        <v>32</v>
      </c>
      <c r="S6" s="53" t="s">
        <v>32</v>
      </c>
      <c r="T6" s="53" t="s">
        <v>35</v>
      </c>
      <c r="U6" s="175">
        <v>24.75</v>
      </c>
      <c r="V6" s="101" t="s">
        <v>36</v>
      </c>
    </row>
    <row r="7" spans="1:22" ht="86.4" x14ac:dyDescent="0.3">
      <c r="A7" s="212"/>
      <c r="B7" s="95" t="s">
        <v>37</v>
      </c>
      <c r="C7" s="33">
        <v>5719400</v>
      </c>
      <c r="D7" s="52">
        <f>C7/C14</f>
        <v>6.9462767542448844E-2</v>
      </c>
      <c r="E7" s="33">
        <v>5800000</v>
      </c>
      <c r="F7" s="81">
        <v>0.53</v>
      </c>
      <c r="G7" s="33" t="s">
        <v>31</v>
      </c>
      <c r="H7" s="33" t="s">
        <v>31</v>
      </c>
      <c r="I7" s="33" t="s">
        <v>31</v>
      </c>
      <c r="J7" s="33" t="s">
        <v>31</v>
      </c>
      <c r="K7" s="54" t="s">
        <v>34</v>
      </c>
      <c r="L7" s="53" t="s">
        <v>32</v>
      </c>
      <c r="M7" s="61" t="s">
        <v>33</v>
      </c>
      <c r="N7" s="54" t="s">
        <v>34</v>
      </c>
      <c r="O7" s="61" t="s">
        <v>33</v>
      </c>
      <c r="P7" s="53" t="s">
        <v>32</v>
      </c>
      <c r="Q7" s="54" t="s">
        <v>34</v>
      </c>
      <c r="R7" s="53" t="s">
        <v>32</v>
      </c>
      <c r="S7" s="53" t="s">
        <v>32</v>
      </c>
      <c r="T7" s="61" t="s">
        <v>38</v>
      </c>
      <c r="U7" s="176">
        <v>19.350000000000001</v>
      </c>
      <c r="V7" s="96" t="s">
        <v>39</v>
      </c>
    </row>
    <row r="8" spans="1:22" ht="28.8" x14ac:dyDescent="0.3">
      <c r="A8" s="212"/>
      <c r="B8" s="94" t="s">
        <v>40</v>
      </c>
      <c r="C8" s="33">
        <v>4630500</v>
      </c>
      <c r="D8" s="52">
        <f>C8/C14</f>
        <v>5.6237952426007862E-2</v>
      </c>
      <c r="E8" s="33">
        <v>4700000</v>
      </c>
      <c r="F8" s="82">
        <v>0.86</v>
      </c>
      <c r="G8" s="33" t="s">
        <v>31</v>
      </c>
      <c r="H8" s="33" t="s">
        <v>31</v>
      </c>
      <c r="I8" s="33" t="s">
        <v>31</v>
      </c>
      <c r="J8" s="33" t="s">
        <v>31</v>
      </c>
      <c r="K8" s="54" t="s">
        <v>34</v>
      </c>
      <c r="L8" s="53" t="s">
        <v>32</v>
      </c>
      <c r="M8" s="53" t="s">
        <v>32</v>
      </c>
      <c r="N8" s="61" t="s">
        <v>33</v>
      </c>
      <c r="O8" s="53" t="s">
        <v>32</v>
      </c>
      <c r="P8" s="54" t="s">
        <v>34</v>
      </c>
      <c r="Q8" s="53" t="s">
        <v>32</v>
      </c>
      <c r="R8" s="61" t="s">
        <v>33</v>
      </c>
      <c r="S8" s="61" t="s">
        <v>33</v>
      </c>
      <c r="T8" s="61" t="s">
        <v>38</v>
      </c>
      <c r="U8" s="176">
        <v>18.45</v>
      </c>
      <c r="V8" s="96" t="s">
        <v>41</v>
      </c>
    </row>
    <row r="9" spans="1:22" ht="57.6" x14ac:dyDescent="0.3">
      <c r="A9" s="212"/>
      <c r="B9" s="94" t="s">
        <v>42</v>
      </c>
      <c r="C9" s="33">
        <v>2948818</v>
      </c>
      <c r="D9" s="52">
        <f>C9/C14</f>
        <v>3.5813732080111363E-2</v>
      </c>
      <c r="E9" s="33">
        <v>2900000</v>
      </c>
      <c r="F9" s="83">
        <v>0.98</v>
      </c>
      <c r="G9" s="33" t="s">
        <v>31</v>
      </c>
      <c r="H9" s="33" t="s">
        <v>31</v>
      </c>
      <c r="I9" s="33" t="s">
        <v>31</v>
      </c>
      <c r="J9" s="33" t="s">
        <v>31</v>
      </c>
      <c r="K9" s="54" t="s">
        <v>34</v>
      </c>
      <c r="L9" s="61" t="s">
        <v>33</v>
      </c>
      <c r="M9" s="53" t="s">
        <v>32</v>
      </c>
      <c r="N9" s="61" t="s">
        <v>33</v>
      </c>
      <c r="O9" s="53" t="s">
        <v>32</v>
      </c>
      <c r="P9" s="54" t="s">
        <v>34</v>
      </c>
      <c r="Q9" s="53" t="s">
        <v>32</v>
      </c>
      <c r="R9" s="61" t="s">
        <v>33</v>
      </c>
      <c r="S9" s="61" t="s">
        <v>33</v>
      </c>
      <c r="T9" s="61" t="s">
        <v>38</v>
      </c>
      <c r="U9" s="176">
        <v>16.2</v>
      </c>
      <c r="V9" s="96" t="s">
        <v>43</v>
      </c>
    </row>
    <row r="10" spans="1:22" ht="28.8" x14ac:dyDescent="0.3">
      <c r="A10" s="212"/>
      <c r="B10" s="95" t="s">
        <v>44</v>
      </c>
      <c r="C10" s="33">
        <v>2540517</v>
      </c>
      <c r="D10" s="52">
        <f>C10/C14</f>
        <v>3.0854869708123144E-2</v>
      </c>
      <c r="E10" s="33">
        <v>2500000</v>
      </c>
      <c r="F10" s="82">
        <v>0.66</v>
      </c>
      <c r="G10" s="33" t="s">
        <v>31</v>
      </c>
      <c r="H10" s="33" t="s">
        <v>31</v>
      </c>
      <c r="I10" s="33" t="s">
        <v>31</v>
      </c>
      <c r="J10" s="33" t="s">
        <v>31</v>
      </c>
      <c r="K10" s="54" t="s">
        <v>34</v>
      </c>
      <c r="L10" s="53" t="s">
        <v>32</v>
      </c>
      <c r="M10" s="61" t="s">
        <v>33</v>
      </c>
      <c r="N10" s="61" t="s">
        <v>33</v>
      </c>
      <c r="O10" s="61" t="s">
        <v>33</v>
      </c>
      <c r="P10" s="53" t="s">
        <v>32</v>
      </c>
      <c r="Q10" s="53" t="s">
        <v>32</v>
      </c>
      <c r="R10" s="53" t="s">
        <v>32</v>
      </c>
      <c r="S10" s="61" t="s">
        <v>33</v>
      </c>
      <c r="T10" s="61" t="s">
        <v>38</v>
      </c>
      <c r="U10" s="176">
        <v>21.15</v>
      </c>
      <c r="V10" s="96" t="s">
        <v>265</v>
      </c>
    </row>
    <row r="11" spans="1:22" ht="57.6" x14ac:dyDescent="0.3">
      <c r="A11" s="212"/>
      <c r="B11" s="94" t="s">
        <v>45</v>
      </c>
      <c r="C11" s="33">
        <v>441000</v>
      </c>
      <c r="D11" s="52">
        <f>C11/C14</f>
        <v>5.3559954691436065E-3</v>
      </c>
      <c r="E11" s="33">
        <v>441000</v>
      </c>
      <c r="F11" s="82">
        <v>0.83</v>
      </c>
      <c r="G11" s="33" t="s">
        <v>31</v>
      </c>
      <c r="H11" s="33" t="s">
        <v>31</v>
      </c>
      <c r="I11" s="33" t="s">
        <v>31</v>
      </c>
      <c r="J11" s="33" t="s">
        <v>31</v>
      </c>
      <c r="K11" s="54" t="s">
        <v>34</v>
      </c>
      <c r="L11" s="61" t="s">
        <v>33</v>
      </c>
      <c r="M11" s="53" t="s">
        <v>32</v>
      </c>
      <c r="N11" s="61" t="s">
        <v>33</v>
      </c>
      <c r="O11" s="53" t="s">
        <v>32</v>
      </c>
      <c r="P11" s="54" t="s">
        <v>34</v>
      </c>
      <c r="Q11" s="53" t="s">
        <v>32</v>
      </c>
      <c r="R11" s="61" t="s">
        <v>33</v>
      </c>
      <c r="S11" s="61" t="s">
        <v>33</v>
      </c>
      <c r="T11" s="61" t="s">
        <v>38</v>
      </c>
      <c r="U11" s="176">
        <v>16.2</v>
      </c>
      <c r="V11" s="96" t="s">
        <v>46</v>
      </c>
    </row>
    <row r="12" spans="1:22" ht="28.8" x14ac:dyDescent="0.3">
      <c r="A12" s="212"/>
      <c r="B12" s="94" t="s">
        <v>47</v>
      </c>
      <c r="C12" s="33">
        <v>185400</v>
      </c>
      <c r="D12" s="52">
        <f>C12/C14</f>
        <v>2.2517042176399648E-3</v>
      </c>
      <c r="E12" s="33">
        <v>185000</v>
      </c>
      <c r="F12" s="82">
        <v>1</v>
      </c>
      <c r="G12" s="33" t="s">
        <v>31</v>
      </c>
      <c r="H12" s="33" t="s">
        <v>31</v>
      </c>
      <c r="I12" s="33" t="s">
        <v>31</v>
      </c>
      <c r="J12" s="33" t="s">
        <v>31</v>
      </c>
      <c r="K12" s="54" t="s">
        <v>34</v>
      </c>
      <c r="L12" s="54" t="s">
        <v>34</v>
      </c>
      <c r="M12" s="53" t="s">
        <v>32</v>
      </c>
      <c r="N12" s="61" t="s">
        <v>33</v>
      </c>
      <c r="O12" s="53" t="s">
        <v>32</v>
      </c>
      <c r="P12" s="54" t="s">
        <v>34</v>
      </c>
      <c r="Q12" s="61" t="s">
        <v>33</v>
      </c>
      <c r="R12" s="54" t="s">
        <v>34</v>
      </c>
      <c r="S12" s="15" t="s">
        <v>34</v>
      </c>
      <c r="T12" s="15" t="s">
        <v>48</v>
      </c>
      <c r="U12" s="177">
        <v>12.6</v>
      </c>
      <c r="V12" s="96" t="s">
        <v>49</v>
      </c>
    </row>
    <row r="13" spans="1:22" ht="28.5" customHeight="1" thickBot="1" x14ac:dyDescent="0.35">
      <c r="A13" s="212"/>
      <c r="B13" s="100" t="s">
        <v>50</v>
      </c>
      <c r="C13" s="49">
        <v>6000</v>
      </c>
      <c r="D13" s="52">
        <f>C13/C14</f>
        <v>7.2870686655015046E-5</v>
      </c>
      <c r="E13" s="49">
        <v>6000</v>
      </c>
      <c r="F13" s="82">
        <v>1</v>
      </c>
      <c r="G13" s="62" t="s">
        <v>31</v>
      </c>
      <c r="H13" s="62" t="s">
        <v>31</v>
      </c>
      <c r="I13" s="62" t="s">
        <v>31</v>
      </c>
      <c r="J13" s="62" t="s">
        <v>31</v>
      </c>
      <c r="K13" s="130" t="s">
        <v>34</v>
      </c>
      <c r="L13" s="131" t="s">
        <v>34</v>
      </c>
      <c r="M13" s="53" t="s">
        <v>32</v>
      </c>
      <c r="N13" s="61" t="s">
        <v>33</v>
      </c>
      <c r="O13" s="53" t="s">
        <v>32</v>
      </c>
      <c r="P13" s="54" t="s">
        <v>34</v>
      </c>
      <c r="Q13" s="130" t="s">
        <v>34</v>
      </c>
      <c r="R13" s="54" t="s">
        <v>34</v>
      </c>
      <c r="S13" s="15" t="s">
        <v>34</v>
      </c>
      <c r="T13" s="15" t="s">
        <v>48</v>
      </c>
      <c r="U13" s="178">
        <v>12.15</v>
      </c>
      <c r="V13" s="104" t="s">
        <v>51</v>
      </c>
    </row>
    <row r="14" spans="1:22" ht="29.4" thickBot="1" x14ac:dyDescent="0.35">
      <c r="A14" s="216"/>
      <c r="B14" s="73" t="s">
        <v>52</v>
      </c>
      <c r="C14" s="50">
        <f>SUM(C6:C13)</f>
        <v>82337635</v>
      </c>
      <c r="D14" s="134"/>
      <c r="E14" s="64">
        <f>SUM(E6:E13)</f>
        <v>82532000</v>
      </c>
      <c r="F14" s="79"/>
      <c r="G14" s="65"/>
      <c r="H14" s="66"/>
      <c r="I14" s="66"/>
      <c r="J14" s="65"/>
      <c r="K14" s="65"/>
      <c r="L14" s="65"/>
      <c r="M14" s="67"/>
      <c r="N14" s="67"/>
      <c r="O14" s="67"/>
      <c r="P14" s="67"/>
      <c r="Q14" s="67"/>
      <c r="R14" s="67"/>
      <c r="S14" s="67"/>
      <c r="T14" s="68"/>
      <c r="U14" s="179"/>
      <c r="V14" s="69"/>
    </row>
    <row r="15" spans="1:22" ht="100.8" x14ac:dyDescent="0.3">
      <c r="A15" s="211" t="s">
        <v>53</v>
      </c>
      <c r="B15" s="135" t="s">
        <v>54</v>
      </c>
      <c r="C15" s="43">
        <v>29357000</v>
      </c>
      <c r="D15" s="56">
        <f>C15/C32</f>
        <v>0.61133707604538023</v>
      </c>
      <c r="E15" s="48">
        <v>29400000</v>
      </c>
      <c r="F15" s="80">
        <v>0.95</v>
      </c>
      <c r="G15" s="33" t="s">
        <v>31</v>
      </c>
      <c r="H15" s="33" t="s">
        <v>31</v>
      </c>
      <c r="I15" s="33" t="s">
        <v>31</v>
      </c>
      <c r="J15" s="33" t="s">
        <v>31</v>
      </c>
      <c r="K15" s="132" t="s">
        <v>32</v>
      </c>
      <c r="L15" s="106" t="s">
        <v>32</v>
      </c>
      <c r="M15" s="106" t="s">
        <v>32</v>
      </c>
      <c r="N15" s="16" t="s">
        <v>33</v>
      </c>
      <c r="O15" s="53" t="s">
        <v>32</v>
      </c>
      <c r="P15" s="132" t="s">
        <v>32</v>
      </c>
      <c r="Q15" s="132" t="s">
        <v>32</v>
      </c>
      <c r="R15" s="132" t="s">
        <v>32</v>
      </c>
      <c r="S15" s="16" t="s">
        <v>33</v>
      </c>
      <c r="T15" s="14" t="s">
        <v>35</v>
      </c>
      <c r="U15" s="175">
        <v>26.1</v>
      </c>
      <c r="V15" s="101" t="s">
        <v>55</v>
      </c>
    </row>
    <row r="16" spans="1:22" ht="129.6" x14ac:dyDescent="0.3">
      <c r="A16" s="212"/>
      <c r="B16" s="91" t="s">
        <v>56</v>
      </c>
      <c r="C16" s="44">
        <v>7618000</v>
      </c>
      <c r="D16" s="57">
        <f>C16/C32</f>
        <v>0.15863902460447957</v>
      </c>
      <c r="E16" s="37">
        <v>8000000</v>
      </c>
      <c r="F16" s="81">
        <v>0.65</v>
      </c>
      <c r="G16" s="33" t="s">
        <v>31</v>
      </c>
      <c r="H16" s="33" t="s">
        <v>31</v>
      </c>
      <c r="I16" s="33" t="s">
        <v>31</v>
      </c>
      <c r="J16" s="33" t="s">
        <v>31</v>
      </c>
      <c r="K16" s="15" t="s">
        <v>34</v>
      </c>
      <c r="L16" s="16" t="s">
        <v>33</v>
      </c>
      <c r="M16" s="16" t="s">
        <v>33</v>
      </c>
      <c r="N16" s="16" t="s">
        <v>33</v>
      </c>
      <c r="O16" s="61" t="s">
        <v>33</v>
      </c>
      <c r="P16" s="61" t="s">
        <v>33</v>
      </c>
      <c r="Q16" s="15" t="s">
        <v>34</v>
      </c>
      <c r="R16" s="15" t="s">
        <v>34</v>
      </c>
      <c r="S16" s="14" t="s">
        <v>32</v>
      </c>
      <c r="T16" s="196" t="s">
        <v>48</v>
      </c>
      <c r="U16" s="197">
        <v>15.75</v>
      </c>
      <c r="V16" s="90" t="s">
        <v>266</v>
      </c>
    </row>
    <row r="17" spans="1:22" ht="86.4" x14ac:dyDescent="0.3">
      <c r="A17" s="212"/>
      <c r="B17" s="92" t="s">
        <v>57</v>
      </c>
      <c r="C17" s="44">
        <v>5294000</v>
      </c>
      <c r="D17" s="57">
        <f>C17/C32</f>
        <v>0.11024350174010433</v>
      </c>
      <c r="E17" s="44">
        <v>5300000</v>
      </c>
      <c r="F17" s="82">
        <v>0.87</v>
      </c>
      <c r="G17" s="33" t="s">
        <v>31</v>
      </c>
      <c r="H17" s="33" t="s">
        <v>31</v>
      </c>
      <c r="I17" s="33" t="s">
        <v>31</v>
      </c>
      <c r="J17" s="33" t="s">
        <v>31</v>
      </c>
      <c r="K17" s="15" t="s">
        <v>34</v>
      </c>
      <c r="L17" s="15" t="s">
        <v>34</v>
      </c>
      <c r="M17" s="14" t="s">
        <v>32</v>
      </c>
      <c r="N17" s="16" t="s">
        <v>33</v>
      </c>
      <c r="O17" s="53" t="s">
        <v>32</v>
      </c>
      <c r="P17" s="61" t="s">
        <v>33</v>
      </c>
      <c r="Q17" s="15" t="s">
        <v>34</v>
      </c>
      <c r="R17" s="15" t="s">
        <v>34</v>
      </c>
      <c r="S17" s="15" t="s">
        <v>34</v>
      </c>
      <c r="T17" s="15" t="s">
        <v>48</v>
      </c>
      <c r="U17" s="181">
        <v>13.95</v>
      </c>
      <c r="V17" s="90" t="s">
        <v>58</v>
      </c>
    </row>
    <row r="18" spans="1:22" ht="72" x14ac:dyDescent="0.3">
      <c r="A18" s="212"/>
      <c r="B18" s="91" t="s">
        <v>59</v>
      </c>
      <c r="C18" s="44">
        <v>2913052</v>
      </c>
      <c r="D18" s="57">
        <f>C18/C32</f>
        <v>6.0662080323198794E-2</v>
      </c>
      <c r="E18" s="44">
        <v>2900000</v>
      </c>
      <c r="F18" s="81">
        <v>0.65</v>
      </c>
      <c r="G18" s="33" t="s">
        <v>31</v>
      </c>
      <c r="H18" s="33" t="s">
        <v>31</v>
      </c>
      <c r="I18" s="33" t="s">
        <v>31</v>
      </c>
      <c r="J18" s="33" t="s">
        <v>31</v>
      </c>
      <c r="K18" s="15" t="s">
        <v>34</v>
      </c>
      <c r="L18" s="61" t="s">
        <v>33</v>
      </c>
      <c r="M18" s="61" t="s">
        <v>33</v>
      </c>
      <c r="N18" s="14" t="s">
        <v>32</v>
      </c>
      <c r="O18" s="61" t="s">
        <v>33</v>
      </c>
      <c r="P18" s="15" t="s">
        <v>34</v>
      </c>
      <c r="Q18" s="16" t="s">
        <v>33</v>
      </c>
      <c r="R18" s="15" t="s">
        <v>34</v>
      </c>
      <c r="S18" s="14" t="s">
        <v>32</v>
      </c>
      <c r="T18" s="15" t="s">
        <v>48</v>
      </c>
      <c r="U18" s="181">
        <v>14.85</v>
      </c>
      <c r="V18" s="90" t="s">
        <v>60</v>
      </c>
    </row>
    <row r="19" spans="1:22" ht="43.2" x14ac:dyDescent="0.3">
      <c r="A19" s="212"/>
      <c r="B19" s="91" t="s">
        <v>61</v>
      </c>
      <c r="C19" s="44">
        <v>639000</v>
      </c>
      <c r="D19" s="57">
        <f>C19/C32</f>
        <v>1.3306686364172021E-2</v>
      </c>
      <c r="E19" s="44">
        <v>639000</v>
      </c>
      <c r="F19" s="81">
        <v>1</v>
      </c>
      <c r="G19" s="33" t="s">
        <v>31</v>
      </c>
      <c r="H19" s="33" t="s">
        <v>31</v>
      </c>
      <c r="I19" s="33" t="s">
        <v>31</v>
      </c>
      <c r="J19" s="33" t="s">
        <v>31</v>
      </c>
      <c r="K19" s="15" t="s">
        <v>34</v>
      </c>
      <c r="L19" s="15" t="s">
        <v>34</v>
      </c>
      <c r="M19" s="14" t="s">
        <v>32</v>
      </c>
      <c r="N19" s="14" t="s">
        <v>32</v>
      </c>
      <c r="O19" s="53" t="s">
        <v>32</v>
      </c>
      <c r="P19" s="15" t="s">
        <v>34</v>
      </c>
      <c r="Q19" s="16" t="s">
        <v>33</v>
      </c>
      <c r="R19" s="15" t="s">
        <v>34</v>
      </c>
      <c r="S19" s="15" t="s">
        <v>34</v>
      </c>
      <c r="T19" s="15" t="s">
        <v>48</v>
      </c>
      <c r="U19" s="181">
        <v>13.05</v>
      </c>
      <c r="V19" s="90" t="s">
        <v>62</v>
      </c>
    </row>
    <row r="20" spans="1:22" ht="28.8" x14ac:dyDescent="0.3">
      <c r="A20" s="212"/>
      <c r="B20" s="91" t="s">
        <v>63</v>
      </c>
      <c r="C20" s="44">
        <v>620477</v>
      </c>
      <c r="D20" s="57">
        <f>C20/C32</f>
        <v>1.2920959053493525E-2</v>
      </c>
      <c r="E20" s="44">
        <v>622000</v>
      </c>
      <c r="F20" s="82">
        <v>0.48</v>
      </c>
      <c r="G20" s="33" t="s">
        <v>31</v>
      </c>
      <c r="H20" s="33" t="s">
        <v>31</v>
      </c>
      <c r="I20" s="33" t="s">
        <v>31</v>
      </c>
      <c r="J20" s="33" t="s">
        <v>31</v>
      </c>
      <c r="K20" s="15" t="s">
        <v>34</v>
      </c>
      <c r="L20" s="54" t="s">
        <v>34</v>
      </c>
      <c r="M20" s="61" t="s">
        <v>33</v>
      </c>
      <c r="N20" s="14" t="s">
        <v>32</v>
      </c>
      <c r="O20" s="61" t="s">
        <v>33</v>
      </c>
      <c r="P20" s="14" t="s">
        <v>32</v>
      </c>
      <c r="Q20" s="16" t="s">
        <v>33</v>
      </c>
      <c r="R20" s="15" t="s">
        <v>34</v>
      </c>
      <c r="S20" s="15" t="s">
        <v>34</v>
      </c>
      <c r="T20" s="15" t="s">
        <v>48</v>
      </c>
      <c r="U20" s="181">
        <v>15.3</v>
      </c>
      <c r="V20" s="90" t="s">
        <v>64</v>
      </c>
    </row>
    <row r="21" spans="1:22" ht="57.6" x14ac:dyDescent="0.3">
      <c r="A21" s="212"/>
      <c r="B21" s="91" t="s">
        <v>65</v>
      </c>
      <c r="C21" s="44">
        <v>355981</v>
      </c>
      <c r="D21" s="57">
        <f>C21/C32</f>
        <v>7.4130321104918934E-3</v>
      </c>
      <c r="E21" s="44">
        <v>355000</v>
      </c>
      <c r="F21" s="81">
        <v>0.81</v>
      </c>
      <c r="G21" s="33" t="s">
        <v>31</v>
      </c>
      <c r="H21" s="33" t="s">
        <v>31</v>
      </c>
      <c r="I21" s="33" t="s">
        <v>31</v>
      </c>
      <c r="J21" s="33" t="s">
        <v>31</v>
      </c>
      <c r="K21" s="15" t="s">
        <v>34</v>
      </c>
      <c r="L21" s="15" t="s">
        <v>34</v>
      </c>
      <c r="M21" s="14" t="s">
        <v>32</v>
      </c>
      <c r="N21" s="14" t="s">
        <v>32</v>
      </c>
      <c r="O21" s="53" t="s">
        <v>32</v>
      </c>
      <c r="P21" s="14" t="s">
        <v>32</v>
      </c>
      <c r="Q21" s="16" t="s">
        <v>33</v>
      </c>
      <c r="R21" s="15" t="s">
        <v>34</v>
      </c>
      <c r="S21" s="15" t="s">
        <v>34</v>
      </c>
      <c r="T21" s="193" t="s">
        <v>38</v>
      </c>
      <c r="U21" s="182">
        <v>16.649999999999999</v>
      </c>
      <c r="V21" s="90" t="s">
        <v>66</v>
      </c>
    </row>
    <row r="22" spans="1:22" ht="57.6" x14ac:dyDescent="0.3">
      <c r="A22" s="212"/>
      <c r="B22" s="91" t="s">
        <v>67</v>
      </c>
      <c r="C22" s="44">
        <v>248769</v>
      </c>
      <c r="D22" s="57">
        <f>C22/C32</f>
        <v>5.1804241942546309E-3</v>
      </c>
      <c r="E22" s="44">
        <v>249000</v>
      </c>
      <c r="F22" s="82">
        <v>0.9</v>
      </c>
      <c r="G22" s="33" t="s">
        <v>31</v>
      </c>
      <c r="H22" s="33" t="s">
        <v>31</v>
      </c>
      <c r="I22" s="33" t="s">
        <v>31</v>
      </c>
      <c r="J22" s="33" t="s">
        <v>31</v>
      </c>
      <c r="K22" s="15" t="s">
        <v>34</v>
      </c>
      <c r="L22" s="15" t="s">
        <v>34</v>
      </c>
      <c r="M22" s="14" t="s">
        <v>32</v>
      </c>
      <c r="N22" s="14" t="s">
        <v>32</v>
      </c>
      <c r="O22" s="53" t="s">
        <v>32</v>
      </c>
      <c r="P22" s="15" t="s">
        <v>34</v>
      </c>
      <c r="Q22" s="16" t="s">
        <v>33</v>
      </c>
      <c r="R22" s="15" t="s">
        <v>34</v>
      </c>
      <c r="S22" s="15" t="s">
        <v>34</v>
      </c>
      <c r="T22" s="15" t="s">
        <v>48</v>
      </c>
      <c r="U22" s="181">
        <v>13.05</v>
      </c>
      <c r="V22" s="90" t="s">
        <v>68</v>
      </c>
    </row>
    <row r="23" spans="1:22" ht="28.8" x14ac:dyDescent="0.3">
      <c r="A23" s="212"/>
      <c r="B23" s="91" t="s">
        <v>69</v>
      </c>
      <c r="C23" s="44">
        <v>198000</v>
      </c>
      <c r="D23" s="57">
        <f>C23/C32</f>
        <v>4.1231985917152738E-3</v>
      </c>
      <c r="E23" s="44">
        <v>198000</v>
      </c>
      <c r="F23" s="81">
        <v>0.7</v>
      </c>
      <c r="G23" s="33" t="s">
        <v>31</v>
      </c>
      <c r="H23" s="33" t="s">
        <v>31</v>
      </c>
      <c r="I23" s="33" t="s">
        <v>31</v>
      </c>
      <c r="J23" s="33" t="s">
        <v>31</v>
      </c>
      <c r="K23" s="15" t="s">
        <v>34</v>
      </c>
      <c r="L23" s="15" t="s">
        <v>34</v>
      </c>
      <c r="M23" s="14" t="s">
        <v>32</v>
      </c>
      <c r="N23" s="14" t="s">
        <v>32</v>
      </c>
      <c r="O23" s="53" t="s">
        <v>32</v>
      </c>
      <c r="P23" s="14" t="s">
        <v>32</v>
      </c>
      <c r="Q23" s="16" t="s">
        <v>33</v>
      </c>
      <c r="R23" s="130" t="s">
        <v>34</v>
      </c>
      <c r="S23" s="15" t="s">
        <v>34</v>
      </c>
      <c r="T23" s="193" t="s">
        <v>38</v>
      </c>
      <c r="U23" s="182">
        <v>16.649999999999999</v>
      </c>
      <c r="V23" s="90" t="s">
        <v>70</v>
      </c>
    </row>
    <row r="24" spans="1:22" ht="43.2" x14ac:dyDescent="0.3">
      <c r="A24" s="212"/>
      <c r="B24" s="91" t="s">
        <v>71</v>
      </c>
      <c r="C24" s="44">
        <v>143348</v>
      </c>
      <c r="D24" s="57">
        <f>C24/C32</f>
        <v>2.9851124834606112E-3</v>
      </c>
      <c r="E24" s="44">
        <v>143000</v>
      </c>
      <c r="F24" s="82">
        <v>1</v>
      </c>
      <c r="G24" s="33" t="s">
        <v>31</v>
      </c>
      <c r="H24" s="33" t="s">
        <v>31</v>
      </c>
      <c r="I24" s="33" t="s">
        <v>31</v>
      </c>
      <c r="J24" s="33" t="s">
        <v>31</v>
      </c>
      <c r="K24" s="15" t="s">
        <v>34</v>
      </c>
      <c r="L24" s="15" t="s">
        <v>34</v>
      </c>
      <c r="M24" s="14" t="s">
        <v>32</v>
      </c>
      <c r="N24" s="14" t="s">
        <v>32</v>
      </c>
      <c r="O24" s="53" t="s">
        <v>32</v>
      </c>
      <c r="P24" s="15" t="s">
        <v>34</v>
      </c>
      <c r="Q24" s="16" t="s">
        <v>33</v>
      </c>
      <c r="R24" s="130" t="s">
        <v>34</v>
      </c>
      <c r="S24" s="15" t="s">
        <v>34</v>
      </c>
      <c r="T24" s="15" t="s">
        <v>48</v>
      </c>
      <c r="U24" s="181">
        <v>13.05</v>
      </c>
      <c r="V24" s="90" t="s">
        <v>72</v>
      </c>
    </row>
    <row r="25" spans="1:22" ht="28.8" x14ac:dyDescent="0.3">
      <c r="A25" s="212"/>
      <c r="B25" s="91" t="s">
        <v>73</v>
      </c>
      <c r="C25" s="44">
        <v>122937</v>
      </c>
      <c r="D25" s="57">
        <f>C25/C32</f>
        <v>2.5600690165136393E-3</v>
      </c>
      <c r="E25" s="44">
        <v>125000</v>
      </c>
      <c r="F25" s="81">
        <v>0.6</v>
      </c>
      <c r="G25" s="33" t="s">
        <v>31</v>
      </c>
      <c r="H25" s="33" t="s">
        <v>31</v>
      </c>
      <c r="I25" s="33" t="s">
        <v>31</v>
      </c>
      <c r="J25" s="33" t="s">
        <v>31</v>
      </c>
      <c r="K25" s="15" t="s">
        <v>34</v>
      </c>
      <c r="L25" s="54" t="s">
        <v>34</v>
      </c>
      <c r="M25" s="61" t="s">
        <v>33</v>
      </c>
      <c r="N25" s="14" t="s">
        <v>32</v>
      </c>
      <c r="O25" s="61" t="s">
        <v>33</v>
      </c>
      <c r="P25" s="15" t="s">
        <v>34</v>
      </c>
      <c r="Q25" s="16" t="s">
        <v>33</v>
      </c>
      <c r="R25" s="130" t="s">
        <v>34</v>
      </c>
      <c r="S25" s="15" t="s">
        <v>34</v>
      </c>
      <c r="T25" s="15" t="s">
        <v>48</v>
      </c>
      <c r="U25" s="181">
        <v>11.7</v>
      </c>
      <c r="V25" s="90" t="s">
        <v>74</v>
      </c>
    </row>
    <row r="26" spans="1:22" ht="72" x14ac:dyDescent="0.3">
      <c r="A26" s="212"/>
      <c r="B26" s="91" t="s">
        <v>75</v>
      </c>
      <c r="C26" s="44">
        <v>118836</v>
      </c>
      <c r="D26" s="57">
        <f>C26/C32</f>
        <v>2.4746688275003852E-3</v>
      </c>
      <c r="E26" s="44">
        <v>119000</v>
      </c>
      <c r="F26" s="82">
        <v>0.99</v>
      </c>
      <c r="G26" s="33" t="s">
        <v>31</v>
      </c>
      <c r="H26" s="33" t="s">
        <v>31</v>
      </c>
      <c r="I26" s="33" t="s">
        <v>31</v>
      </c>
      <c r="J26" s="33" t="s">
        <v>31</v>
      </c>
      <c r="K26" s="15" t="s">
        <v>34</v>
      </c>
      <c r="L26" s="193" t="s">
        <v>33</v>
      </c>
      <c r="M26" s="14" t="s">
        <v>32</v>
      </c>
      <c r="N26" s="14" t="s">
        <v>32</v>
      </c>
      <c r="O26" s="53" t="s">
        <v>32</v>
      </c>
      <c r="P26" s="53" t="s">
        <v>32</v>
      </c>
      <c r="Q26" s="16" t="s">
        <v>33</v>
      </c>
      <c r="R26" s="14" t="s">
        <v>32</v>
      </c>
      <c r="S26" s="15" t="s">
        <v>34</v>
      </c>
      <c r="T26" s="193" t="s">
        <v>38</v>
      </c>
      <c r="U26" s="182">
        <v>19.8</v>
      </c>
      <c r="V26" s="90" t="s">
        <v>76</v>
      </c>
    </row>
    <row r="27" spans="1:22" ht="28.8" x14ac:dyDescent="0.3">
      <c r="A27" s="212"/>
      <c r="B27" s="91" t="s">
        <v>77</v>
      </c>
      <c r="C27" s="44">
        <v>117333</v>
      </c>
      <c r="D27" s="57">
        <f>C27/C32</f>
        <v>2.44337000182691E-3</v>
      </c>
      <c r="E27" s="44">
        <v>118000</v>
      </c>
      <c r="F27" s="81">
        <v>0.88</v>
      </c>
      <c r="G27" s="33" t="s">
        <v>31</v>
      </c>
      <c r="H27" s="33" t="s">
        <v>31</v>
      </c>
      <c r="I27" s="33" t="s">
        <v>31</v>
      </c>
      <c r="J27" s="33" t="s">
        <v>31</v>
      </c>
      <c r="K27" s="15" t="s">
        <v>34</v>
      </c>
      <c r="L27" s="15" t="s">
        <v>34</v>
      </c>
      <c r="M27" s="14" t="s">
        <v>32</v>
      </c>
      <c r="N27" s="14" t="s">
        <v>32</v>
      </c>
      <c r="O27" s="53" t="s">
        <v>32</v>
      </c>
      <c r="P27" s="15" t="s">
        <v>34</v>
      </c>
      <c r="Q27" s="16" t="s">
        <v>33</v>
      </c>
      <c r="R27" s="130" t="s">
        <v>34</v>
      </c>
      <c r="S27" s="15" t="s">
        <v>34</v>
      </c>
      <c r="T27" s="15" t="s">
        <v>48</v>
      </c>
      <c r="U27" s="181">
        <v>13.05</v>
      </c>
      <c r="V27" s="90" t="s">
        <v>78</v>
      </c>
    </row>
    <row r="28" spans="1:22" ht="37.5" customHeight="1" x14ac:dyDescent="0.3">
      <c r="A28" s="212"/>
      <c r="B28" s="71" t="s">
        <v>79</v>
      </c>
      <c r="C28" s="44">
        <v>113067</v>
      </c>
      <c r="D28" s="57">
        <f>C28/C32</f>
        <v>2.3545338139872264E-3</v>
      </c>
      <c r="E28" s="44">
        <v>114000</v>
      </c>
      <c r="F28" s="82">
        <v>0.9</v>
      </c>
      <c r="G28" s="33" t="s">
        <v>31</v>
      </c>
      <c r="H28" s="33" t="s">
        <v>31</v>
      </c>
      <c r="I28" s="33" t="s">
        <v>31</v>
      </c>
      <c r="J28" s="33" t="s">
        <v>31</v>
      </c>
      <c r="K28" s="15" t="s">
        <v>34</v>
      </c>
      <c r="L28" s="15" t="s">
        <v>34</v>
      </c>
      <c r="M28" s="14" t="s">
        <v>32</v>
      </c>
      <c r="N28" s="14" t="s">
        <v>32</v>
      </c>
      <c r="O28" s="53" t="s">
        <v>32</v>
      </c>
      <c r="P28" s="53" t="s">
        <v>32</v>
      </c>
      <c r="Q28" s="16" t="s">
        <v>33</v>
      </c>
      <c r="R28" s="130" t="s">
        <v>34</v>
      </c>
      <c r="S28" s="15" t="s">
        <v>34</v>
      </c>
      <c r="T28" s="193" t="s">
        <v>38</v>
      </c>
      <c r="U28" s="182">
        <v>16.649999999999999</v>
      </c>
      <c r="V28" s="90" t="s">
        <v>78</v>
      </c>
    </row>
    <row r="29" spans="1:22" ht="28.8" x14ac:dyDescent="0.3">
      <c r="A29" s="212"/>
      <c r="B29" s="91" t="s">
        <v>80</v>
      </c>
      <c r="C29" s="44">
        <v>102576</v>
      </c>
      <c r="D29" s="57">
        <f>C29/C32</f>
        <v>2.1360667613322523E-3</v>
      </c>
      <c r="E29" s="44">
        <v>103000</v>
      </c>
      <c r="F29" s="81">
        <v>1</v>
      </c>
      <c r="G29" s="33" t="s">
        <v>31</v>
      </c>
      <c r="H29" s="33" t="s">
        <v>31</v>
      </c>
      <c r="I29" s="33" t="s">
        <v>31</v>
      </c>
      <c r="J29" s="33" t="s">
        <v>31</v>
      </c>
      <c r="K29" s="15" t="s">
        <v>34</v>
      </c>
      <c r="L29" s="15" t="s">
        <v>34</v>
      </c>
      <c r="M29" s="14" t="s">
        <v>32</v>
      </c>
      <c r="N29" s="14" t="s">
        <v>32</v>
      </c>
      <c r="O29" s="53" t="s">
        <v>32</v>
      </c>
      <c r="P29" s="15" t="s">
        <v>34</v>
      </c>
      <c r="Q29" s="16" t="s">
        <v>33</v>
      </c>
      <c r="R29" s="130" t="s">
        <v>34</v>
      </c>
      <c r="S29" s="15" t="s">
        <v>34</v>
      </c>
      <c r="T29" s="15" t="s">
        <v>48</v>
      </c>
      <c r="U29" s="181">
        <v>13.05</v>
      </c>
      <c r="V29" s="90" t="s">
        <v>81</v>
      </c>
    </row>
    <row r="30" spans="1:22" ht="28.8" x14ac:dyDescent="0.3">
      <c r="A30" s="212"/>
      <c r="B30" s="91" t="s">
        <v>82</v>
      </c>
      <c r="C30" s="44">
        <v>38482</v>
      </c>
      <c r="D30" s="57">
        <f>C30/C32</f>
        <v>8.0135822326458169E-4</v>
      </c>
      <c r="E30" s="44">
        <v>39000</v>
      </c>
      <c r="F30" s="82">
        <v>1</v>
      </c>
      <c r="G30" s="33" t="s">
        <v>31</v>
      </c>
      <c r="H30" s="33" t="s">
        <v>31</v>
      </c>
      <c r="I30" s="33" t="s">
        <v>31</v>
      </c>
      <c r="J30" s="33" t="s">
        <v>31</v>
      </c>
      <c r="K30" s="15" t="s">
        <v>34</v>
      </c>
      <c r="L30" s="15" t="s">
        <v>34</v>
      </c>
      <c r="M30" s="14" t="s">
        <v>32</v>
      </c>
      <c r="N30" s="14" t="s">
        <v>32</v>
      </c>
      <c r="O30" s="14" t="s">
        <v>32</v>
      </c>
      <c r="P30" s="14" t="s">
        <v>32</v>
      </c>
      <c r="Q30" s="16" t="s">
        <v>33</v>
      </c>
      <c r="R30" s="130" t="s">
        <v>34</v>
      </c>
      <c r="S30" s="15" t="s">
        <v>34</v>
      </c>
      <c r="T30" s="193" t="s">
        <v>38</v>
      </c>
      <c r="U30" s="182">
        <v>16.649999999999999</v>
      </c>
      <c r="V30" s="90" t="s">
        <v>78</v>
      </c>
    </row>
    <row r="31" spans="1:22" ht="36" customHeight="1" thickBot="1" x14ac:dyDescent="0.35">
      <c r="A31" s="212"/>
      <c r="B31" s="72" t="s">
        <v>83</v>
      </c>
      <c r="C31" s="44">
        <v>20113</v>
      </c>
      <c r="D31" s="58">
        <f>C31/C32</f>
        <v>4.188378448240874E-4</v>
      </c>
      <c r="E31" s="46">
        <v>21000</v>
      </c>
      <c r="F31" s="82">
        <v>1</v>
      </c>
      <c r="G31" s="62" t="s">
        <v>31</v>
      </c>
      <c r="H31" s="62" t="s">
        <v>31</v>
      </c>
      <c r="I31" s="62" t="s">
        <v>31</v>
      </c>
      <c r="J31" s="62" t="s">
        <v>31</v>
      </c>
      <c r="K31" s="130" t="s">
        <v>34</v>
      </c>
      <c r="L31" s="130" t="s">
        <v>34</v>
      </c>
      <c r="M31" s="14" t="s">
        <v>32</v>
      </c>
      <c r="N31" s="14" t="s">
        <v>32</v>
      </c>
      <c r="O31" s="53" t="s">
        <v>32</v>
      </c>
      <c r="P31" s="130" t="s">
        <v>34</v>
      </c>
      <c r="Q31" s="16" t="s">
        <v>33</v>
      </c>
      <c r="R31" s="130" t="s">
        <v>34</v>
      </c>
      <c r="S31" s="130" t="s">
        <v>34</v>
      </c>
      <c r="T31" s="15" t="s">
        <v>48</v>
      </c>
      <c r="U31" s="178">
        <v>13.05</v>
      </c>
      <c r="V31" s="103" t="s">
        <v>84</v>
      </c>
    </row>
    <row r="32" spans="1:22" ht="36" customHeight="1" thickBot="1" x14ac:dyDescent="0.35">
      <c r="A32" s="216"/>
      <c r="B32" s="102" t="s">
        <v>52</v>
      </c>
      <c r="C32" s="47">
        <f>SUM(C15:C31)</f>
        <v>48020971</v>
      </c>
      <c r="D32" s="55"/>
      <c r="E32" s="64">
        <f>SUM(E15:E31)</f>
        <v>48445000</v>
      </c>
      <c r="F32" s="79"/>
      <c r="G32" s="65"/>
      <c r="H32" s="66"/>
      <c r="I32" s="66"/>
      <c r="J32" s="65"/>
      <c r="K32" s="67"/>
      <c r="L32" s="67"/>
      <c r="M32" s="67"/>
      <c r="N32" s="67"/>
      <c r="O32" s="67"/>
      <c r="P32" s="67"/>
      <c r="Q32" s="67"/>
      <c r="R32" s="67"/>
      <c r="S32" s="67"/>
      <c r="T32" s="68"/>
      <c r="U32" s="179"/>
      <c r="V32" s="69"/>
    </row>
    <row r="33" spans="1:22" ht="28.8" x14ac:dyDescent="0.3">
      <c r="A33" s="211" t="s">
        <v>85</v>
      </c>
      <c r="B33" s="94" t="s">
        <v>86</v>
      </c>
      <c r="C33" s="43">
        <v>8653285</v>
      </c>
      <c r="D33" s="56">
        <f>C33/C38</f>
        <v>0.46990770117678327</v>
      </c>
      <c r="E33" s="33">
        <v>8700000</v>
      </c>
      <c r="F33" s="80">
        <v>0.97</v>
      </c>
      <c r="G33" s="33" t="s">
        <v>31</v>
      </c>
      <c r="H33" s="33" t="s">
        <v>31</v>
      </c>
      <c r="I33" s="33" t="s">
        <v>31</v>
      </c>
      <c r="J33" s="33" t="s">
        <v>31</v>
      </c>
      <c r="K33" s="61" t="s">
        <v>33</v>
      </c>
      <c r="L33" s="14" t="s">
        <v>32</v>
      </c>
      <c r="M33" s="14" t="s">
        <v>32</v>
      </c>
      <c r="N33" s="14" t="s">
        <v>32</v>
      </c>
      <c r="O33" s="53" t="s">
        <v>32</v>
      </c>
      <c r="P33" s="54" t="s">
        <v>34</v>
      </c>
      <c r="Q33" s="61" t="s">
        <v>33</v>
      </c>
      <c r="R33" s="54" t="s">
        <v>34</v>
      </c>
      <c r="S33" s="130" t="s">
        <v>34</v>
      </c>
      <c r="T33" s="61" t="s">
        <v>38</v>
      </c>
      <c r="U33" s="176">
        <v>19.350000000000001</v>
      </c>
      <c r="V33" s="96" t="s">
        <v>87</v>
      </c>
    </row>
    <row r="34" spans="1:22" ht="28.8" x14ac:dyDescent="0.3">
      <c r="A34" s="212"/>
      <c r="B34" s="94" t="s">
        <v>88</v>
      </c>
      <c r="C34" s="44">
        <v>3974000</v>
      </c>
      <c r="D34" s="59">
        <f>C34/C38</f>
        <v>0.21580396398321985</v>
      </c>
      <c r="E34" s="33">
        <v>4000000</v>
      </c>
      <c r="F34" s="81">
        <v>0.9</v>
      </c>
      <c r="G34" s="33" t="s">
        <v>31</v>
      </c>
      <c r="H34" s="33" t="s">
        <v>31</v>
      </c>
      <c r="I34" s="33" t="s">
        <v>31</v>
      </c>
      <c r="J34" s="33" t="s">
        <v>31</v>
      </c>
      <c r="K34" s="54" t="s">
        <v>34</v>
      </c>
      <c r="L34" s="14" t="s">
        <v>32</v>
      </c>
      <c r="M34" s="14" t="s">
        <v>32</v>
      </c>
      <c r="N34" s="14" t="s">
        <v>32</v>
      </c>
      <c r="O34" s="53" t="s">
        <v>32</v>
      </c>
      <c r="P34" s="54" t="s">
        <v>34</v>
      </c>
      <c r="Q34" s="16" t="s">
        <v>33</v>
      </c>
      <c r="R34" s="54" t="s">
        <v>34</v>
      </c>
      <c r="S34" s="130" t="s">
        <v>34</v>
      </c>
      <c r="T34" s="61" t="s">
        <v>38</v>
      </c>
      <c r="U34" s="176">
        <v>17.55</v>
      </c>
      <c r="V34" s="96" t="s">
        <v>89</v>
      </c>
    </row>
    <row r="35" spans="1:22" ht="43.2" x14ac:dyDescent="0.3">
      <c r="A35" s="212"/>
      <c r="B35" s="94" t="s">
        <v>90</v>
      </c>
      <c r="C35" s="44">
        <v>3539794</v>
      </c>
      <c r="D35" s="59">
        <f>C35/C38</f>
        <v>0.19222485578359783</v>
      </c>
      <c r="E35" s="33">
        <v>3600000</v>
      </c>
      <c r="F35" s="82">
        <v>0.97</v>
      </c>
      <c r="G35" s="33" t="s">
        <v>31</v>
      </c>
      <c r="H35" s="33" t="s">
        <v>31</v>
      </c>
      <c r="I35" s="33" t="s">
        <v>31</v>
      </c>
      <c r="J35" s="33" t="s">
        <v>31</v>
      </c>
      <c r="K35" s="54" t="s">
        <v>34</v>
      </c>
      <c r="L35" s="14" t="s">
        <v>32</v>
      </c>
      <c r="M35" s="14" t="s">
        <v>32</v>
      </c>
      <c r="N35" s="14" t="s">
        <v>32</v>
      </c>
      <c r="O35" s="53" t="s">
        <v>32</v>
      </c>
      <c r="P35" s="54" t="s">
        <v>34</v>
      </c>
      <c r="Q35" s="16" t="s">
        <v>33</v>
      </c>
      <c r="R35" s="54" t="s">
        <v>34</v>
      </c>
      <c r="S35" s="130" t="s">
        <v>34</v>
      </c>
      <c r="T35" s="61" t="s">
        <v>38</v>
      </c>
      <c r="U35" s="176">
        <v>17.55</v>
      </c>
      <c r="V35" s="96" t="s">
        <v>91</v>
      </c>
    </row>
    <row r="36" spans="1:22" ht="28.8" x14ac:dyDescent="0.3">
      <c r="A36" s="212"/>
      <c r="B36" s="94" t="s">
        <v>92</v>
      </c>
      <c r="C36" s="45">
        <v>1379954</v>
      </c>
      <c r="D36" s="56">
        <f>C36/C38</f>
        <v>7.4936976173754444E-2</v>
      </c>
      <c r="E36" s="33">
        <v>1400000</v>
      </c>
      <c r="F36" s="83">
        <v>1</v>
      </c>
      <c r="G36" s="33" t="s">
        <v>31</v>
      </c>
      <c r="H36" s="33" t="s">
        <v>31</v>
      </c>
      <c r="I36" s="33" t="s">
        <v>31</v>
      </c>
      <c r="J36" s="33" t="s">
        <v>31</v>
      </c>
      <c r="K36" s="54" t="s">
        <v>34</v>
      </c>
      <c r="L36" s="14" t="s">
        <v>32</v>
      </c>
      <c r="M36" s="14" t="s">
        <v>32</v>
      </c>
      <c r="N36" s="14" t="s">
        <v>32</v>
      </c>
      <c r="O36" s="53" t="s">
        <v>32</v>
      </c>
      <c r="P36" s="54" t="s">
        <v>34</v>
      </c>
      <c r="Q36" s="16" t="s">
        <v>33</v>
      </c>
      <c r="R36" s="54" t="s">
        <v>34</v>
      </c>
      <c r="S36" s="130" t="s">
        <v>34</v>
      </c>
      <c r="T36" s="61" t="s">
        <v>38</v>
      </c>
      <c r="U36" s="176">
        <v>17.55</v>
      </c>
      <c r="V36" s="96" t="s">
        <v>93</v>
      </c>
    </row>
    <row r="37" spans="1:22" ht="21" customHeight="1" thickBot="1" x14ac:dyDescent="0.35">
      <c r="A37" s="212"/>
      <c r="B37" s="98" t="s">
        <v>94</v>
      </c>
      <c r="C37" s="46">
        <v>867828</v>
      </c>
      <c r="D37" s="60">
        <f>C37/C38</f>
        <v>4.7126502882644618E-2</v>
      </c>
      <c r="E37" s="62">
        <v>866000</v>
      </c>
      <c r="F37" s="82">
        <v>1</v>
      </c>
      <c r="G37" s="62" t="s">
        <v>31</v>
      </c>
      <c r="H37" s="62" t="s">
        <v>31</v>
      </c>
      <c r="I37" s="62" t="s">
        <v>31</v>
      </c>
      <c r="J37" s="62" t="s">
        <v>31</v>
      </c>
      <c r="K37" s="131" t="s">
        <v>34</v>
      </c>
      <c r="L37" s="14" t="s">
        <v>32</v>
      </c>
      <c r="M37" s="14" t="s">
        <v>32</v>
      </c>
      <c r="N37" s="14" t="s">
        <v>32</v>
      </c>
      <c r="O37" s="53" t="s">
        <v>32</v>
      </c>
      <c r="P37" s="54" t="s">
        <v>34</v>
      </c>
      <c r="Q37" s="16" t="s">
        <v>33</v>
      </c>
      <c r="R37" s="54" t="s">
        <v>34</v>
      </c>
      <c r="S37" s="130" t="s">
        <v>34</v>
      </c>
      <c r="T37" s="61" t="s">
        <v>38</v>
      </c>
      <c r="U37" s="187">
        <v>17.55</v>
      </c>
      <c r="V37" s="99" t="s">
        <v>95</v>
      </c>
    </row>
    <row r="38" spans="1:22" ht="36" customHeight="1" thickBot="1" x14ac:dyDescent="0.35">
      <c r="A38" s="216"/>
      <c r="B38" s="102" t="s">
        <v>52</v>
      </c>
      <c r="C38" s="47">
        <f>SUM(C33:C37)</f>
        <v>18414861</v>
      </c>
      <c r="D38" s="55"/>
      <c r="E38" s="64">
        <f>SUM(E33:E37)</f>
        <v>18566000</v>
      </c>
      <c r="F38" s="79"/>
      <c r="G38" s="65"/>
      <c r="H38" s="66"/>
      <c r="I38" s="66"/>
      <c r="J38" s="65"/>
      <c r="K38" s="67"/>
      <c r="L38" s="67"/>
      <c r="M38" s="67"/>
      <c r="N38" s="67"/>
      <c r="O38" s="67"/>
      <c r="P38" s="67"/>
      <c r="Q38" s="67"/>
      <c r="R38" s="67"/>
      <c r="S38" s="67"/>
      <c r="T38" s="68"/>
      <c r="U38" s="179"/>
      <c r="V38" s="69"/>
    </row>
    <row r="39" spans="1:22" ht="57.6" x14ac:dyDescent="0.3">
      <c r="A39" s="212"/>
      <c r="B39" s="94" t="s">
        <v>96</v>
      </c>
      <c r="C39" s="33">
        <v>1599469</v>
      </c>
      <c r="D39" s="51">
        <f>C39/C49</f>
        <v>0.46131817553850096</v>
      </c>
      <c r="E39" s="37">
        <v>1600000</v>
      </c>
      <c r="F39" s="82">
        <v>0.71</v>
      </c>
      <c r="G39" s="33" t="s">
        <v>31</v>
      </c>
      <c r="H39" s="33" t="s">
        <v>31</v>
      </c>
      <c r="I39" s="33" t="s">
        <v>31</v>
      </c>
      <c r="J39" s="33" t="s">
        <v>31</v>
      </c>
      <c r="K39" s="53" t="s">
        <v>32</v>
      </c>
      <c r="L39" s="53" t="s">
        <v>32</v>
      </c>
      <c r="M39" s="14" t="s">
        <v>32</v>
      </c>
      <c r="N39" s="14" t="s">
        <v>32</v>
      </c>
      <c r="O39" s="53" t="s">
        <v>32</v>
      </c>
      <c r="P39" s="53" t="s">
        <v>32</v>
      </c>
      <c r="Q39" s="61" t="s">
        <v>33</v>
      </c>
      <c r="R39" s="61" t="s">
        <v>33</v>
      </c>
      <c r="S39" s="16" t="s">
        <v>33</v>
      </c>
      <c r="T39" s="14" t="s">
        <v>35</v>
      </c>
      <c r="U39" s="180">
        <v>25.65</v>
      </c>
      <c r="V39" s="88" t="s">
        <v>97</v>
      </c>
    </row>
    <row r="40" spans="1:22" ht="43.2" x14ac:dyDescent="0.3">
      <c r="A40" s="212"/>
      <c r="B40" s="95" t="s">
        <v>98</v>
      </c>
      <c r="C40" s="33">
        <v>570554</v>
      </c>
      <c r="D40" s="51">
        <f>C40/C49</f>
        <v>0.1645589444535617</v>
      </c>
      <c r="E40" s="37">
        <v>564000</v>
      </c>
      <c r="F40" s="82">
        <v>0.94</v>
      </c>
      <c r="G40" s="33" t="s">
        <v>31</v>
      </c>
      <c r="H40" s="33" t="s">
        <v>31</v>
      </c>
      <c r="I40" s="33" t="s">
        <v>31</v>
      </c>
      <c r="J40" s="33" t="s">
        <v>31</v>
      </c>
      <c r="K40" s="54" t="s">
        <v>34</v>
      </c>
      <c r="L40" s="54" t="s">
        <v>34</v>
      </c>
      <c r="M40" s="14" t="s">
        <v>32</v>
      </c>
      <c r="N40" s="14" t="s">
        <v>32</v>
      </c>
      <c r="O40" s="53" t="s">
        <v>32</v>
      </c>
      <c r="P40" s="61" t="s">
        <v>33</v>
      </c>
      <c r="Q40" s="16" t="s">
        <v>33</v>
      </c>
      <c r="R40" s="54" t="s">
        <v>34</v>
      </c>
      <c r="S40" s="14" t="s">
        <v>32</v>
      </c>
      <c r="T40" s="15" t="s">
        <v>48</v>
      </c>
      <c r="U40" s="181">
        <v>15.75</v>
      </c>
      <c r="V40" s="90" t="s">
        <v>99</v>
      </c>
    </row>
    <row r="41" spans="1:22" ht="33" customHeight="1" x14ac:dyDescent="0.3">
      <c r="A41" s="212"/>
      <c r="B41" s="95" t="s">
        <v>100</v>
      </c>
      <c r="C41" s="33">
        <v>446518</v>
      </c>
      <c r="D41" s="51">
        <f>C41/C49</f>
        <v>0.12878453355776223</v>
      </c>
      <c r="E41" s="37">
        <v>447000</v>
      </c>
      <c r="F41" s="82">
        <v>0.92</v>
      </c>
      <c r="G41" s="33" t="s">
        <v>31</v>
      </c>
      <c r="H41" s="33" t="s">
        <v>31</v>
      </c>
      <c r="I41" s="33" t="s">
        <v>31</v>
      </c>
      <c r="J41" s="33" t="s">
        <v>31</v>
      </c>
      <c r="K41" s="54" t="s">
        <v>34</v>
      </c>
      <c r="L41" s="54" t="s">
        <v>34</v>
      </c>
      <c r="M41" s="14" t="s">
        <v>32</v>
      </c>
      <c r="N41" s="14" t="s">
        <v>32</v>
      </c>
      <c r="O41" s="53" t="s">
        <v>32</v>
      </c>
      <c r="P41" s="61" t="s">
        <v>33</v>
      </c>
      <c r="Q41" s="16" t="s">
        <v>33</v>
      </c>
      <c r="R41" s="54" t="s">
        <v>34</v>
      </c>
      <c r="S41" s="16" t="s">
        <v>33</v>
      </c>
      <c r="T41" s="15" t="s">
        <v>48</v>
      </c>
      <c r="U41" s="181">
        <v>15.3</v>
      </c>
      <c r="V41" s="90" t="s">
        <v>101</v>
      </c>
    </row>
    <row r="42" spans="1:22" ht="35.25" customHeight="1" x14ac:dyDescent="0.3">
      <c r="A42" s="212"/>
      <c r="B42" s="95" t="s">
        <v>102</v>
      </c>
      <c r="C42" s="33">
        <v>393428</v>
      </c>
      <c r="D42" s="51">
        <f>C42/C49</f>
        <v>0.11347233811081138</v>
      </c>
      <c r="E42" s="37">
        <v>394000</v>
      </c>
      <c r="F42" s="82">
        <v>0.86</v>
      </c>
      <c r="G42" s="62" t="s">
        <v>31</v>
      </c>
      <c r="H42" s="62" t="s">
        <v>31</v>
      </c>
      <c r="I42" s="62" t="s">
        <v>31</v>
      </c>
      <c r="J42" s="62" t="s">
        <v>31</v>
      </c>
      <c r="K42" s="54" t="s">
        <v>34</v>
      </c>
      <c r="L42" s="54" t="s">
        <v>34</v>
      </c>
      <c r="M42" s="14" t="s">
        <v>32</v>
      </c>
      <c r="N42" s="14" t="s">
        <v>32</v>
      </c>
      <c r="O42" s="53" t="s">
        <v>32</v>
      </c>
      <c r="P42" s="61" t="s">
        <v>33</v>
      </c>
      <c r="Q42" s="16" t="s">
        <v>33</v>
      </c>
      <c r="R42" s="54" t="s">
        <v>34</v>
      </c>
      <c r="S42" s="16" t="s">
        <v>33</v>
      </c>
      <c r="T42" s="15" t="s">
        <v>48</v>
      </c>
      <c r="U42" s="181">
        <v>15.3</v>
      </c>
      <c r="V42" s="90" t="s">
        <v>103</v>
      </c>
    </row>
    <row r="43" spans="1:22" ht="57.6" x14ac:dyDescent="0.3">
      <c r="A43" s="212"/>
      <c r="B43" s="94" t="s">
        <v>104</v>
      </c>
      <c r="C43" s="33">
        <v>195046</v>
      </c>
      <c r="D43" s="51">
        <f>C43/C49</f>
        <v>5.6255085197701525E-2</v>
      </c>
      <c r="E43" s="37">
        <v>196000</v>
      </c>
      <c r="F43" s="82">
        <v>0.98</v>
      </c>
      <c r="G43" s="37" t="s">
        <v>31</v>
      </c>
      <c r="H43" s="37" t="s">
        <v>31</v>
      </c>
      <c r="I43" s="37" t="s">
        <v>31</v>
      </c>
      <c r="J43" s="37" t="s">
        <v>31</v>
      </c>
      <c r="K43" s="54" t="s">
        <v>34</v>
      </c>
      <c r="L43" s="54" t="s">
        <v>34</v>
      </c>
      <c r="M43" s="14" t="s">
        <v>32</v>
      </c>
      <c r="N43" s="14" t="s">
        <v>32</v>
      </c>
      <c r="O43" s="53" t="s">
        <v>32</v>
      </c>
      <c r="P43" s="54" t="s">
        <v>34</v>
      </c>
      <c r="Q43" s="16" t="s">
        <v>33</v>
      </c>
      <c r="R43" s="54" t="s">
        <v>34</v>
      </c>
      <c r="S43" s="15" t="s">
        <v>34</v>
      </c>
      <c r="T43" s="15" t="s">
        <v>48</v>
      </c>
      <c r="U43" s="181">
        <v>13.05</v>
      </c>
      <c r="V43" s="90" t="s">
        <v>105</v>
      </c>
    </row>
    <row r="44" spans="1:22" ht="28.8" x14ac:dyDescent="0.3">
      <c r="A44" s="213"/>
      <c r="B44" s="94" t="s">
        <v>106</v>
      </c>
      <c r="C44" s="33">
        <v>166605</v>
      </c>
      <c r="D44" s="51">
        <f>C44/C49</f>
        <v>4.8052143952519215E-2</v>
      </c>
      <c r="E44" s="37">
        <v>168000</v>
      </c>
      <c r="F44" s="82">
        <v>0.91</v>
      </c>
      <c r="G44" s="62" t="s">
        <v>31</v>
      </c>
      <c r="H44" s="37" t="s">
        <v>31</v>
      </c>
      <c r="I44" s="37" t="s">
        <v>31</v>
      </c>
      <c r="J44" s="37" t="s">
        <v>31</v>
      </c>
      <c r="K44" s="54" t="s">
        <v>34</v>
      </c>
      <c r="L44" s="54" t="s">
        <v>34</v>
      </c>
      <c r="M44" s="14" t="s">
        <v>32</v>
      </c>
      <c r="N44" s="14" t="s">
        <v>32</v>
      </c>
      <c r="O44" s="53" t="s">
        <v>32</v>
      </c>
      <c r="P44" s="54" t="s">
        <v>34</v>
      </c>
      <c r="Q44" s="16" t="s">
        <v>33</v>
      </c>
      <c r="R44" s="15" t="s">
        <v>34</v>
      </c>
      <c r="S44" s="15" t="s">
        <v>34</v>
      </c>
      <c r="T44" s="15" t="s">
        <v>48</v>
      </c>
      <c r="U44" s="181">
        <v>13.05</v>
      </c>
      <c r="V44" s="90" t="s">
        <v>107</v>
      </c>
    </row>
    <row r="45" spans="1:22" ht="28.8" x14ac:dyDescent="0.3">
      <c r="A45" s="213"/>
      <c r="B45" s="94" t="s">
        <v>108</v>
      </c>
      <c r="C45" s="33">
        <v>38230</v>
      </c>
      <c r="D45" s="51">
        <f>C45/C49</f>
        <v>1.1026280503615196E-2</v>
      </c>
      <c r="E45" s="37">
        <v>38000</v>
      </c>
      <c r="F45" s="81">
        <v>1</v>
      </c>
      <c r="G45" s="37" t="s">
        <v>31</v>
      </c>
      <c r="H45" s="33" t="s">
        <v>31</v>
      </c>
      <c r="I45" s="33" t="s">
        <v>31</v>
      </c>
      <c r="J45" s="33" t="s">
        <v>31</v>
      </c>
      <c r="K45" s="54" t="s">
        <v>34</v>
      </c>
      <c r="L45" s="54" t="s">
        <v>34</v>
      </c>
      <c r="M45" s="14" t="s">
        <v>32</v>
      </c>
      <c r="N45" s="14" t="s">
        <v>32</v>
      </c>
      <c r="O45" s="53" t="s">
        <v>32</v>
      </c>
      <c r="P45" s="54" t="s">
        <v>34</v>
      </c>
      <c r="Q45" s="16" t="s">
        <v>33</v>
      </c>
      <c r="R45" s="15" t="s">
        <v>34</v>
      </c>
      <c r="S45" s="16" t="s">
        <v>33</v>
      </c>
      <c r="T45" s="15" t="s">
        <v>48</v>
      </c>
      <c r="U45" s="181">
        <v>13.5</v>
      </c>
      <c r="V45" s="90" t="s">
        <v>109</v>
      </c>
    </row>
    <row r="46" spans="1:22" ht="43.2" x14ac:dyDescent="0.3">
      <c r="A46" s="213"/>
      <c r="B46" s="94" t="s">
        <v>110</v>
      </c>
      <c r="C46" s="33">
        <v>37533</v>
      </c>
      <c r="D46" s="51">
        <f>C46/C49</f>
        <v>1.0825252057080542E-2</v>
      </c>
      <c r="E46" s="37">
        <v>38000</v>
      </c>
      <c r="F46" s="82">
        <v>1</v>
      </c>
      <c r="G46" s="37" t="s">
        <v>31</v>
      </c>
      <c r="H46" s="37" t="s">
        <v>31</v>
      </c>
      <c r="I46" s="37" t="s">
        <v>31</v>
      </c>
      <c r="J46" s="37" t="s">
        <v>31</v>
      </c>
      <c r="K46" s="54" t="s">
        <v>34</v>
      </c>
      <c r="L46" s="54" t="s">
        <v>34</v>
      </c>
      <c r="M46" s="14" t="s">
        <v>32</v>
      </c>
      <c r="N46" s="14" t="s">
        <v>32</v>
      </c>
      <c r="O46" s="53" t="s">
        <v>32</v>
      </c>
      <c r="P46" s="54" t="s">
        <v>34</v>
      </c>
      <c r="Q46" s="16" t="s">
        <v>33</v>
      </c>
      <c r="R46" s="15" t="s">
        <v>34</v>
      </c>
      <c r="S46" s="15" t="s">
        <v>34</v>
      </c>
      <c r="T46" s="15" t="s">
        <v>48</v>
      </c>
      <c r="U46" s="181">
        <v>13.05</v>
      </c>
      <c r="V46" s="90" t="s">
        <v>111</v>
      </c>
    </row>
    <row r="47" spans="1:22" ht="28.8" x14ac:dyDescent="0.3">
      <c r="A47" s="213"/>
      <c r="B47" s="94" t="s">
        <v>112</v>
      </c>
      <c r="C47" s="33">
        <v>19748</v>
      </c>
      <c r="D47" s="51">
        <f>C47/C49</f>
        <v>5.6957098452888539E-3</v>
      </c>
      <c r="E47" s="37">
        <v>18000</v>
      </c>
      <c r="F47" s="83">
        <v>1</v>
      </c>
      <c r="G47" s="33" t="s">
        <v>31</v>
      </c>
      <c r="H47" s="33" t="s">
        <v>31</v>
      </c>
      <c r="I47" s="33" t="s">
        <v>31</v>
      </c>
      <c r="J47" s="33" t="s">
        <v>31</v>
      </c>
      <c r="K47" s="54" t="s">
        <v>34</v>
      </c>
      <c r="L47" s="54" t="s">
        <v>34</v>
      </c>
      <c r="M47" s="14" t="s">
        <v>32</v>
      </c>
      <c r="N47" s="16" t="s">
        <v>33</v>
      </c>
      <c r="O47" s="53" t="s">
        <v>32</v>
      </c>
      <c r="P47" s="54" t="s">
        <v>34</v>
      </c>
      <c r="Q47" s="16" t="s">
        <v>33</v>
      </c>
      <c r="R47" s="15" t="s">
        <v>34</v>
      </c>
      <c r="S47" s="15" t="s">
        <v>34</v>
      </c>
      <c r="T47" s="15" t="s">
        <v>48</v>
      </c>
      <c r="U47" s="181">
        <v>12.6</v>
      </c>
      <c r="V47" s="90" t="s">
        <v>113</v>
      </c>
    </row>
    <row r="48" spans="1:22" ht="20.100000000000001" customHeight="1" thickBot="1" x14ac:dyDescent="0.35">
      <c r="A48" s="213"/>
      <c r="B48" s="98" t="s">
        <v>114</v>
      </c>
      <c r="C48" s="62">
        <v>40</v>
      </c>
      <c r="D48" s="63">
        <f>C48/C49</f>
        <v>1.1536783158373209E-5</v>
      </c>
      <c r="E48" s="49">
        <v>40</v>
      </c>
      <c r="F48" s="82">
        <v>1</v>
      </c>
      <c r="G48" s="49" t="s">
        <v>115</v>
      </c>
      <c r="H48" s="77" t="s">
        <v>115</v>
      </c>
      <c r="I48" s="77" t="s">
        <v>115</v>
      </c>
      <c r="J48" s="49" t="s">
        <v>115</v>
      </c>
      <c r="K48" s="54" t="s">
        <v>34</v>
      </c>
      <c r="L48" s="54" t="s">
        <v>34</v>
      </c>
      <c r="M48" s="14" t="s">
        <v>32</v>
      </c>
      <c r="N48" s="14" t="s">
        <v>32</v>
      </c>
      <c r="O48" s="53" t="s">
        <v>32</v>
      </c>
      <c r="P48" s="54" t="s">
        <v>34</v>
      </c>
      <c r="Q48" s="16" t="s">
        <v>33</v>
      </c>
      <c r="R48" s="15" t="s">
        <v>34</v>
      </c>
      <c r="S48" s="15" t="s">
        <v>34</v>
      </c>
      <c r="T48" s="15" t="s">
        <v>48</v>
      </c>
      <c r="U48" s="178">
        <v>13.05</v>
      </c>
      <c r="V48" s="104" t="s">
        <v>116</v>
      </c>
    </row>
    <row r="49" spans="1:22" ht="29.4" thickBot="1" x14ac:dyDescent="0.35">
      <c r="A49" s="214"/>
      <c r="B49" s="70" t="s">
        <v>52</v>
      </c>
      <c r="C49" s="47">
        <f>SUM(C39:C48)</f>
        <v>3467171</v>
      </c>
      <c r="D49" s="47"/>
      <c r="E49" s="64">
        <f>SUM(E39:E48)</f>
        <v>3463040</v>
      </c>
      <c r="F49" s="79"/>
      <c r="G49" s="65"/>
      <c r="H49" s="66"/>
      <c r="I49" s="66"/>
      <c r="J49" s="65"/>
      <c r="K49" s="67"/>
      <c r="L49" s="67"/>
      <c r="M49" s="67"/>
      <c r="N49" s="67"/>
      <c r="O49" s="67"/>
      <c r="P49" s="67"/>
      <c r="Q49" s="67"/>
      <c r="R49" s="67"/>
      <c r="S49" s="67"/>
      <c r="T49" s="68"/>
      <c r="U49" s="179"/>
      <c r="V49" s="69"/>
    </row>
    <row r="50" spans="1:22" ht="53.25" customHeight="1" thickBot="1" x14ac:dyDescent="0.35">
      <c r="A50" s="199" t="s">
        <v>117</v>
      </c>
      <c r="B50" s="76" t="s">
        <v>118</v>
      </c>
      <c r="C50" s="33">
        <v>1109090</v>
      </c>
      <c r="D50" s="51">
        <f>C50/C51</f>
        <v>1</v>
      </c>
      <c r="E50" s="37">
        <v>1100000</v>
      </c>
      <c r="F50" s="82">
        <v>0.98</v>
      </c>
      <c r="G50" s="37" t="s">
        <v>115</v>
      </c>
      <c r="H50" s="52" t="s">
        <v>115</v>
      </c>
      <c r="I50" s="52" t="s">
        <v>115</v>
      </c>
      <c r="J50" s="37" t="s">
        <v>115</v>
      </c>
      <c r="K50" s="132" t="s">
        <v>32</v>
      </c>
      <c r="L50" s="132" t="s">
        <v>32</v>
      </c>
      <c r="M50" s="132" t="s">
        <v>32</v>
      </c>
      <c r="N50" s="16" t="s">
        <v>33</v>
      </c>
      <c r="O50" s="53" t="s">
        <v>32</v>
      </c>
      <c r="P50" s="15" t="s">
        <v>34</v>
      </c>
      <c r="Q50" s="132" t="s">
        <v>32</v>
      </c>
      <c r="R50" s="15" t="s">
        <v>34</v>
      </c>
      <c r="S50" s="16" t="s">
        <v>33</v>
      </c>
      <c r="T50" s="16" t="s">
        <v>38</v>
      </c>
      <c r="U50" s="182">
        <v>21.6</v>
      </c>
      <c r="V50" s="90" t="s">
        <v>119</v>
      </c>
    </row>
    <row r="51" spans="1:22" ht="29.4" thickBot="1" x14ac:dyDescent="0.35">
      <c r="A51" s="200"/>
      <c r="B51" s="70" t="s">
        <v>52</v>
      </c>
      <c r="C51" s="47">
        <f>C50</f>
        <v>1109090</v>
      </c>
      <c r="D51" s="47"/>
      <c r="E51" s="64">
        <f>E50</f>
        <v>1100000</v>
      </c>
      <c r="F51" s="79"/>
      <c r="G51" s="65"/>
      <c r="H51" s="66"/>
      <c r="I51" s="66"/>
      <c r="J51" s="65"/>
      <c r="K51" s="67"/>
      <c r="L51" s="67"/>
      <c r="M51" s="67"/>
      <c r="N51" s="67"/>
      <c r="O51" s="67"/>
      <c r="P51" s="67"/>
      <c r="Q51" s="67"/>
      <c r="R51" s="67"/>
      <c r="S51" s="67"/>
      <c r="T51" s="68"/>
      <c r="U51" s="179"/>
      <c r="V51" s="69"/>
    </row>
    <row r="52" spans="1:22" ht="72" x14ac:dyDescent="0.3">
      <c r="A52" s="211" t="s">
        <v>120</v>
      </c>
      <c r="B52" s="95" t="s">
        <v>121</v>
      </c>
      <c r="C52" s="33">
        <v>923178</v>
      </c>
      <c r="D52" s="51">
        <f>C52/C66</f>
        <v>0.32255740449704373</v>
      </c>
      <c r="E52" s="37">
        <v>923000</v>
      </c>
      <c r="F52" s="80">
        <v>0.4</v>
      </c>
      <c r="G52" s="37" t="s">
        <v>115</v>
      </c>
      <c r="H52" s="52" t="s">
        <v>115</v>
      </c>
      <c r="I52" s="52" t="s">
        <v>115</v>
      </c>
      <c r="J52" s="37" t="s">
        <v>115</v>
      </c>
      <c r="K52" s="16" t="s">
        <v>33</v>
      </c>
      <c r="L52" s="14" t="s">
        <v>32</v>
      </c>
      <c r="M52" s="16" t="s">
        <v>33</v>
      </c>
      <c r="N52" s="16" t="s">
        <v>33</v>
      </c>
      <c r="O52" s="61" t="s">
        <v>33</v>
      </c>
      <c r="P52" s="61" t="s">
        <v>33</v>
      </c>
      <c r="Q52" s="61" t="s">
        <v>33</v>
      </c>
      <c r="R52" s="61" t="s">
        <v>33</v>
      </c>
      <c r="S52" s="16" t="s">
        <v>33</v>
      </c>
      <c r="T52" s="16" t="s">
        <v>38</v>
      </c>
      <c r="U52" s="182">
        <v>20.25</v>
      </c>
      <c r="V52" s="90" t="s">
        <v>122</v>
      </c>
    </row>
    <row r="53" spans="1:22" ht="43.2" x14ac:dyDescent="0.3">
      <c r="A53" s="212"/>
      <c r="B53" s="94" t="s">
        <v>123</v>
      </c>
      <c r="C53" s="33">
        <v>478853</v>
      </c>
      <c r="D53" s="51">
        <f>C53/C66</f>
        <v>0.16731072535916464</v>
      </c>
      <c r="E53" s="37">
        <v>477000</v>
      </c>
      <c r="F53" s="82">
        <v>0.9</v>
      </c>
      <c r="G53" s="37" t="s">
        <v>115</v>
      </c>
      <c r="H53" s="52" t="s">
        <v>115</v>
      </c>
      <c r="I53" s="52" t="s">
        <v>115</v>
      </c>
      <c r="J53" s="37" t="s">
        <v>115</v>
      </c>
      <c r="K53" s="54" t="s">
        <v>34</v>
      </c>
      <c r="L53" s="61" t="s">
        <v>33</v>
      </c>
      <c r="M53" s="14" t="s">
        <v>32</v>
      </c>
      <c r="N53" s="14" t="s">
        <v>32</v>
      </c>
      <c r="O53" s="53" t="s">
        <v>32</v>
      </c>
      <c r="P53" s="61" t="s">
        <v>33</v>
      </c>
      <c r="Q53" s="61" t="s">
        <v>33</v>
      </c>
      <c r="R53" s="15" t="s">
        <v>34</v>
      </c>
      <c r="S53" s="16" t="s">
        <v>33</v>
      </c>
      <c r="T53" s="16" t="s">
        <v>38</v>
      </c>
      <c r="U53" s="182">
        <v>17.55</v>
      </c>
      <c r="V53" s="90" t="s">
        <v>124</v>
      </c>
    </row>
    <row r="54" spans="1:22" ht="57.6" x14ac:dyDescent="0.3">
      <c r="A54" s="212"/>
      <c r="B54" s="94" t="s">
        <v>125</v>
      </c>
      <c r="C54" s="33">
        <v>387121</v>
      </c>
      <c r="D54" s="51">
        <f>C54/C66</f>
        <v>0.13525966280208157</v>
      </c>
      <c r="E54" s="37">
        <v>387000</v>
      </c>
      <c r="F54" s="82">
        <v>0.96</v>
      </c>
      <c r="G54" s="37" t="s">
        <v>115</v>
      </c>
      <c r="H54" s="52" t="s">
        <v>115</v>
      </c>
      <c r="I54" s="52" t="s">
        <v>115</v>
      </c>
      <c r="J54" s="37" t="s">
        <v>115</v>
      </c>
      <c r="K54" s="54" t="s">
        <v>34</v>
      </c>
      <c r="L54" s="14" t="s">
        <v>32</v>
      </c>
      <c r="M54" s="14" t="s">
        <v>32</v>
      </c>
      <c r="N54" s="14" t="s">
        <v>32</v>
      </c>
      <c r="O54" s="53" t="s">
        <v>32</v>
      </c>
      <c r="P54" s="61" t="s">
        <v>33</v>
      </c>
      <c r="Q54" s="61" t="s">
        <v>33</v>
      </c>
      <c r="R54" s="61" t="s">
        <v>33</v>
      </c>
      <c r="S54" s="16" t="s">
        <v>33</v>
      </c>
      <c r="T54" s="16" t="s">
        <v>38</v>
      </c>
      <c r="U54" s="182">
        <v>20.25</v>
      </c>
      <c r="V54" s="90" t="s">
        <v>126</v>
      </c>
    </row>
    <row r="55" spans="1:22" ht="72" x14ac:dyDescent="0.3">
      <c r="A55" s="212"/>
      <c r="B55" s="95" t="s">
        <v>127</v>
      </c>
      <c r="C55" s="33">
        <v>330683</v>
      </c>
      <c r="D55" s="51">
        <f>C55/C66</f>
        <v>0.11554028604591521</v>
      </c>
      <c r="E55" s="37">
        <v>329000</v>
      </c>
      <c r="F55" s="82">
        <v>1</v>
      </c>
      <c r="G55" s="37" t="s">
        <v>115</v>
      </c>
      <c r="H55" s="52" t="s">
        <v>115</v>
      </c>
      <c r="I55" s="52" t="s">
        <v>115</v>
      </c>
      <c r="J55" s="37" t="s">
        <v>115</v>
      </c>
      <c r="K55" s="54" t="s">
        <v>34</v>
      </c>
      <c r="L55" s="54" t="s">
        <v>34</v>
      </c>
      <c r="M55" s="14" t="s">
        <v>32</v>
      </c>
      <c r="N55" s="14" t="s">
        <v>32</v>
      </c>
      <c r="O55" s="53" t="s">
        <v>32</v>
      </c>
      <c r="P55" s="61" t="s">
        <v>33</v>
      </c>
      <c r="Q55" s="61" t="s">
        <v>33</v>
      </c>
      <c r="R55" s="15" t="s">
        <v>34</v>
      </c>
      <c r="S55" s="15" t="s">
        <v>34</v>
      </c>
      <c r="T55" s="15" t="s">
        <v>48</v>
      </c>
      <c r="U55" s="181">
        <v>14.85</v>
      </c>
      <c r="V55" s="90" t="s">
        <v>128</v>
      </c>
    </row>
    <row r="56" spans="1:22" ht="86.4" x14ac:dyDescent="0.3">
      <c r="A56" s="212"/>
      <c r="B56" s="94" t="s">
        <v>129</v>
      </c>
      <c r="C56" s="33">
        <v>304171</v>
      </c>
      <c r="D56" s="51">
        <f>C56/C66</f>
        <v>0.10627702163967327</v>
      </c>
      <c r="E56" s="37">
        <v>305000</v>
      </c>
      <c r="F56" s="82">
        <v>0.87</v>
      </c>
      <c r="G56" s="37" t="s">
        <v>115</v>
      </c>
      <c r="H56" s="52" t="s">
        <v>115</v>
      </c>
      <c r="I56" s="52" t="s">
        <v>115</v>
      </c>
      <c r="J56" s="37" t="s">
        <v>115</v>
      </c>
      <c r="K56" s="54" t="s">
        <v>34</v>
      </c>
      <c r="L56" s="14" t="s">
        <v>32</v>
      </c>
      <c r="M56" s="14" t="s">
        <v>32</v>
      </c>
      <c r="N56" s="16" t="s">
        <v>33</v>
      </c>
      <c r="O56" s="53" t="s">
        <v>32</v>
      </c>
      <c r="P56" s="61" t="s">
        <v>33</v>
      </c>
      <c r="Q56" s="61" t="s">
        <v>33</v>
      </c>
      <c r="R56" s="61" t="s">
        <v>33</v>
      </c>
      <c r="S56" s="15" t="s">
        <v>34</v>
      </c>
      <c r="T56" s="16" t="s">
        <v>38</v>
      </c>
      <c r="U56" s="182">
        <v>19.350000000000001</v>
      </c>
      <c r="V56" s="90" t="s">
        <v>130</v>
      </c>
    </row>
    <row r="57" spans="1:22" ht="43.2" x14ac:dyDescent="0.3">
      <c r="A57" s="212"/>
      <c r="B57" s="94" t="s">
        <v>131</v>
      </c>
      <c r="C57" s="33">
        <v>145298</v>
      </c>
      <c r="D57" s="51">
        <f>C57/C66</f>
        <v>5.0766965589097074E-2</v>
      </c>
      <c r="E57" s="37">
        <v>145000</v>
      </c>
      <c r="F57" s="82">
        <v>0.98</v>
      </c>
      <c r="G57" s="37" t="s">
        <v>115</v>
      </c>
      <c r="H57" s="52" t="s">
        <v>115</v>
      </c>
      <c r="I57" s="52" t="s">
        <v>115</v>
      </c>
      <c r="J57" s="37" t="s">
        <v>115</v>
      </c>
      <c r="K57" s="54" t="s">
        <v>34</v>
      </c>
      <c r="L57" s="14" t="s">
        <v>32</v>
      </c>
      <c r="M57" s="14" t="s">
        <v>32</v>
      </c>
      <c r="N57" s="16" t="s">
        <v>33</v>
      </c>
      <c r="O57" s="53" t="s">
        <v>32</v>
      </c>
      <c r="P57" s="61" t="s">
        <v>33</v>
      </c>
      <c r="Q57" s="61" t="s">
        <v>33</v>
      </c>
      <c r="R57" s="15" t="s">
        <v>34</v>
      </c>
      <c r="S57" s="15" t="s">
        <v>34</v>
      </c>
      <c r="T57" s="16" t="s">
        <v>38</v>
      </c>
      <c r="U57" s="182">
        <v>19.350000000000001</v>
      </c>
      <c r="V57" s="90" t="s">
        <v>132</v>
      </c>
    </row>
    <row r="58" spans="1:22" ht="57.6" x14ac:dyDescent="0.3">
      <c r="A58" s="213"/>
      <c r="B58" s="94" t="s">
        <v>133</v>
      </c>
      <c r="C58" s="33">
        <v>91337</v>
      </c>
      <c r="D58" s="51">
        <f>C58/C66</f>
        <v>3.19130499801192E-2</v>
      </c>
      <c r="E58" s="37">
        <v>92000</v>
      </c>
      <c r="F58" s="82">
        <v>0.88</v>
      </c>
      <c r="G58" s="37" t="s">
        <v>115</v>
      </c>
      <c r="H58" s="52" t="s">
        <v>115</v>
      </c>
      <c r="I58" s="52" t="s">
        <v>115</v>
      </c>
      <c r="J58" s="37" t="s">
        <v>115</v>
      </c>
      <c r="K58" s="54" t="s">
        <v>34</v>
      </c>
      <c r="L58" s="54" t="s">
        <v>34</v>
      </c>
      <c r="M58" s="14" t="s">
        <v>32</v>
      </c>
      <c r="N58" s="14" t="s">
        <v>32</v>
      </c>
      <c r="O58" s="53" t="s">
        <v>32</v>
      </c>
      <c r="P58" s="61" t="s">
        <v>33</v>
      </c>
      <c r="Q58" s="61" t="s">
        <v>33</v>
      </c>
      <c r="R58" s="15" t="s">
        <v>34</v>
      </c>
      <c r="S58" s="15" t="s">
        <v>34</v>
      </c>
      <c r="T58" s="15" t="s">
        <v>48</v>
      </c>
      <c r="U58" s="181">
        <v>14.85</v>
      </c>
      <c r="V58" s="90" t="s">
        <v>134</v>
      </c>
    </row>
    <row r="59" spans="1:22" ht="28.8" x14ac:dyDescent="0.3">
      <c r="A59" s="213"/>
      <c r="B59" s="94" t="s">
        <v>135</v>
      </c>
      <c r="C59" s="33">
        <v>56161</v>
      </c>
      <c r="D59" s="51">
        <f>C59/C66</f>
        <v>1.9622593252827163E-2</v>
      </c>
      <c r="E59" s="37">
        <v>56000</v>
      </c>
      <c r="F59" s="82">
        <v>1</v>
      </c>
      <c r="G59" s="37" t="s">
        <v>115</v>
      </c>
      <c r="H59" s="52" t="s">
        <v>115</v>
      </c>
      <c r="I59" s="52" t="s">
        <v>115</v>
      </c>
      <c r="J59" s="37" t="s">
        <v>115</v>
      </c>
      <c r="K59" s="54" t="s">
        <v>34</v>
      </c>
      <c r="L59" s="54" t="s">
        <v>34</v>
      </c>
      <c r="M59" s="14" t="s">
        <v>32</v>
      </c>
      <c r="N59" s="14" t="s">
        <v>32</v>
      </c>
      <c r="O59" s="53" t="s">
        <v>32</v>
      </c>
      <c r="P59" s="61" t="s">
        <v>33</v>
      </c>
      <c r="Q59" s="61" t="s">
        <v>33</v>
      </c>
      <c r="R59" s="15" t="s">
        <v>34</v>
      </c>
      <c r="S59" s="15" t="s">
        <v>34</v>
      </c>
      <c r="T59" s="15" t="s">
        <v>48</v>
      </c>
      <c r="U59" s="181">
        <v>14.85</v>
      </c>
      <c r="V59" s="90" t="s">
        <v>136</v>
      </c>
    </row>
    <row r="60" spans="1:22" ht="43.2" x14ac:dyDescent="0.3">
      <c r="A60" s="213"/>
      <c r="B60" s="94" t="s">
        <v>137</v>
      </c>
      <c r="C60" s="33">
        <v>41521</v>
      </c>
      <c r="D60" s="51">
        <f>C60/C66</f>
        <v>1.4507392931939185E-2</v>
      </c>
      <c r="E60" s="37">
        <v>42000</v>
      </c>
      <c r="F60" s="82">
        <v>1</v>
      </c>
      <c r="G60" s="37" t="s">
        <v>115</v>
      </c>
      <c r="H60" s="52" t="s">
        <v>115</v>
      </c>
      <c r="I60" s="52" t="s">
        <v>115</v>
      </c>
      <c r="J60" s="37" t="s">
        <v>115</v>
      </c>
      <c r="K60" s="54" t="s">
        <v>34</v>
      </c>
      <c r="L60" s="54" t="s">
        <v>34</v>
      </c>
      <c r="M60" s="14" t="s">
        <v>32</v>
      </c>
      <c r="N60" s="14" t="s">
        <v>32</v>
      </c>
      <c r="O60" s="53" t="s">
        <v>32</v>
      </c>
      <c r="P60" s="61" t="s">
        <v>33</v>
      </c>
      <c r="Q60" s="61" t="s">
        <v>33</v>
      </c>
      <c r="R60" s="15" t="s">
        <v>34</v>
      </c>
      <c r="S60" s="16" t="s">
        <v>33</v>
      </c>
      <c r="T60" s="15" t="s">
        <v>48</v>
      </c>
      <c r="U60" s="181">
        <v>15.3</v>
      </c>
      <c r="V60" s="90" t="s">
        <v>138</v>
      </c>
    </row>
    <row r="61" spans="1:22" ht="43.2" x14ac:dyDescent="0.3">
      <c r="A61" s="213"/>
      <c r="B61" s="94" t="s">
        <v>139</v>
      </c>
      <c r="C61" s="33">
        <v>42653</v>
      </c>
      <c r="D61" s="51">
        <f>C61/C66</f>
        <v>1.4902912519592545E-2</v>
      </c>
      <c r="E61" s="37">
        <v>41000</v>
      </c>
      <c r="F61" s="82">
        <v>1</v>
      </c>
      <c r="G61" s="37" t="s">
        <v>115</v>
      </c>
      <c r="H61" s="52" t="s">
        <v>115</v>
      </c>
      <c r="I61" s="52" t="s">
        <v>115</v>
      </c>
      <c r="J61" s="37" t="s">
        <v>115</v>
      </c>
      <c r="K61" s="54" t="s">
        <v>34</v>
      </c>
      <c r="L61" s="54" t="s">
        <v>34</v>
      </c>
      <c r="M61" s="14" t="s">
        <v>32</v>
      </c>
      <c r="N61" s="14" t="s">
        <v>32</v>
      </c>
      <c r="O61" s="53" t="s">
        <v>32</v>
      </c>
      <c r="P61" s="61" t="s">
        <v>33</v>
      </c>
      <c r="Q61" s="61" t="s">
        <v>33</v>
      </c>
      <c r="R61" s="15" t="s">
        <v>34</v>
      </c>
      <c r="S61" s="16" t="s">
        <v>33</v>
      </c>
      <c r="T61" s="15" t="s">
        <v>48</v>
      </c>
      <c r="U61" s="181">
        <v>15.3</v>
      </c>
      <c r="V61" s="90" t="s">
        <v>140</v>
      </c>
    </row>
    <row r="62" spans="1:22" ht="20.100000000000001" customHeight="1" x14ac:dyDescent="0.3">
      <c r="A62" s="213"/>
      <c r="B62" s="94" t="s">
        <v>141</v>
      </c>
      <c r="C62" s="33">
        <v>21371</v>
      </c>
      <c r="D62" s="51">
        <f>C62/C66</f>
        <v>7.467004512137769E-3</v>
      </c>
      <c r="E62" s="37">
        <v>21000</v>
      </c>
      <c r="F62" s="81">
        <v>1</v>
      </c>
      <c r="G62" s="37" t="s">
        <v>115</v>
      </c>
      <c r="H62" s="52" t="s">
        <v>115</v>
      </c>
      <c r="I62" s="52" t="s">
        <v>115</v>
      </c>
      <c r="J62" s="37" t="s">
        <v>115</v>
      </c>
      <c r="K62" s="54" t="s">
        <v>34</v>
      </c>
      <c r="L62" s="54" t="s">
        <v>34</v>
      </c>
      <c r="M62" s="14" t="s">
        <v>32</v>
      </c>
      <c r="N62" s="14" t="s">
        <v>32</v>
      </c>
      <c r="O62" s="53" t="s">
        <v>32</v>
      </c>
      <c r="P62" s="61" t="s">
        <v>33</v>
      </c>
      <c r="Q62" s="61" t="s">
        <v>33</v>
      </c>
      <c r="R62" s="15" t="s">
        <v>34</v>
      </c>
      <c r="S62" s="15" t="s">
        <v>34</v>
      </c>
      <c r="T62" s="15" t="s">
        <v>48</v>
      </c>
      <c r="U62" s="178">
        <v>14.85</v>
      </c>
      <c r="V62" s="201" t="s">
        <v>142</v>
      </c>
    </row>
    <row r="63" spans="1:22" ht="20.100000000000001" customHeight="1" x14ac:dyDescent="0.3">
      <c r="A63" s="213"/>
      <c r="B63" s="94" t="s">
        <v>143</v>
      </c>
      <c r="C63" s="33">
        <v>16180</v>
      </c>
      <c r="D63" s="51">
        <f>C63/C66</f>
        <v>5.6532746715824769E-3</v>
      </c>
      <c r="E63" s="37">
        <v>17000</v>
      </c>
      <c r="F63" s="82">
        <v>1</v>
      </c>
      <c r="G63" s="37" t="s">
        <v>115</v>
      </c>
      <c r="H63" s="52" t="s">
        <v>115</v>
      </c>
      <c r="I63" s="52" t="s">
        <v>115</v>
      </c>
      <c r="J63" s="37" t="s">
        <v>115</v>
      </c>
      <c r="K63" s="54" t="s">
        <v>34</v>
      </c>
      <c r="L63" s="54" t="s">
        <v>34</v>
      </c>
      <c r="M63" s="14" t="s">
        <v>32</v>
      </c>
      <c r="N63" s="14" t="s">
        <v>32</v>
      </c>
      <c r="O63" s="53" t="s">
        <v>32</v>
      </c>
      <c r="P63" s="61" t="s">
        <v>33</v>
      </c>
      <c r="Q63" s="61" t="s">
        <v>33</v>
      </c>
      <c r="R63" s="15" t="s">
        <v>34</v>
      </c>
      <c r="S63" s="15" t="s">
        <v>34</v>
      </c>
      <c r="T63" s="15" t="s">
        <v>48</v>
      </c>
      <c r="U63" s="15">
        <v>14.85</v>
      </c>
      <c r="V63" s="202"/>
    </row>
    <row r="64" spans="1:22" ht="20.100000000000001" customHeight="1" x14ac:dyDescent="0.3">
      <c r="A64" s="213"/>
      <c r="B64" s="94" t="s">
        <v>144</v>
      </c>
      <c r="C64" s="33">
        <v>13321</v>
      </c>
      <c r="D64" s="51">
        <f>C64/C66</f>
        <v>4.6543431335074274E-3</v>
      </c>
      <c r="E64" s="37">
        <v>14000</v>
      </c>
      <c r="F64" s="83">
        <v>1</v>
      </c>
      <c r="G64" s="37" t="s">
        <v>115</v>
      </c>
      <c r="H64" s="52" t="s">
        <v>115</v>
      </c>
      <c r="I64" s="52" t="s">
        <v>115</v>
      </c>
      <c r="J64" s="37" t="s">
        <v>115</v>
      </c>
      <c r="K64" s="54" t="s">
        <v>34</v>
      </c>
      <c r="L64" s="54" t="s">
        <v>34</v>
      </c>
      <c r="M64" s="14" t="s">
        <v>32</v>
      </c>
      <c r="N64" s="14" t="s">
        <v>32</v>
      </c>
      <c r="O64" s="53" t="s">
        <v>32</v>
      </c>
      <c r="P64" s="61" t="s">
        <v>33</v>
      </c>
      <c r="Q64" s="61" t="s">
        <v>33</v>
      </c>
      <c r="R64" s="15" t="s">
        <v>34</v>
      </c>
      <c r="S64" s="15" t="s">
        <v>34</v>
      </c>
      <c r="T64" s="15" t="s">
        <v>48</v>
      </c>
      <c r="U64" s="15">
        <v>14.85</v>
      </c>
      <c r="V64" s="202"/>
    </row>
    <row r="65" spans="1:22" ht="20.100000000000001" customHeight="1" thickBot="1" x14ac:dyDescent="0.35">
      <c r="A65" s="213"/>
      <c r="B65" s="94" t="s">
        <v>145</v>
      </c>
      <c r="C65" s="33">
        <v>10210</v>
      </c>
      <c r="D65" s="51">
        <f>C65/C66</f>
        <v>3.5673630653187322E-3</v>
      </c>
      <c r="E65" s="49">
        <v>11000</v>
      </c>
      <c r="F65" s="82">
        <v>1</v>
      </c>
      <c r="G65" s="49" t="s">
        <v>115</v>
      </c>
      <c r="H65" s="77" t="s">
        <v>115</v>
      </c>
      <c r="I65" s="77" t="s">
        <v>115</v>
      </c>
      <c r="J65" s="49" t="s">
        <v>115</v>
      </c>
      <c r="K65" s="54" t="s">
        <v>34</v>
      </c>
      <c r="L65" s="54" t="s">
        <v>34</v>
      </c>
      <c r="M65" s="14" t="s">
        <v>32</v>
      </c>
      <c r="N65" s="14" t="s">
        <v>32</v>
      </c>
      <c r="O65" s="53" t="s">
        <v>32</v>
      </c>
      <c r="P65" s="61" t="s">
        <v>33</v>
      </c>
      <c r="Q65" s="61" t="s">
        <v>33</v>
      </c>
      <c r="R65" s="15" t="s">
        <v>34</v>
      </c>
      <c r="S65" s="15" t="s">
        <v>34</v>
      </c>
      <c r="T65" s="15" t="s">
        <v>48</v>
      </c>
      <c r="U65" s="188">
        <v>14.85</v>
      </c>
      <c r="V65" s="203"/>
    </row>
    <row r="66" spans="1:22" ht="29.4" thickBot="1" x14ac:dyDescent="0.35">
      <c r="A66" s="214"/>
      <c r="B66" s="70" t="s">
        <v>52</v>
      </c>
      <c r="C66" s="47">
        <f>SUM(C52:C65)</f>
        <v>2862058</v>
      </c>
      <c r="D66" s="47"/>
      <c r="E66" s="64">
        <f>SUM(E52:E65)</f>
        <v>2860000</v>
      </c>
      <c r="F66" s="79"/>
      <c r="G66" s="65"/>
      <c r="H66" s="66"/>
      <c r="I66" s="66"/>
      <c r="J66" s="65"/>
      <c r="K66" s="67"/>
      <c r="L66" s="67"/>
      <c r="M66" s="67"/>
      <c r="N66" s="67"/>
      <c r="O66" s="67"/>
      <c r="P66" s="67"/>
      <c r="Q66" s="67"/>
      <c r="R66" s="67"/>
      <c r="S66" s="67"/>
      <c r="T66" s="68"/>
      <c r="U66" s="179"/>
      <c r="V66" s="69"/>
    </row>
    <row r="67" spans="1:22" ht="20.100000000000001" customHeight="1" x14ac:dyDescent="0.3">
      <c r="A67" s="211" t="s">
        <v>146</v>
      </c>
      <c r="B67" s="91" t="s">
        <v>147</v>
      </c>
      <c r="C67" s="37">
        <v>992072</v>
      </c>
      <c r="D67" s="52">
        <f>C67/C73</f>
        <v>0.38751011183464518</v>
      </c>
      <c r="E67" s="37">
        <v>991000</v>
      </c>
      <c r="F67" s="80">
        <v>0.51</v>
      </c>
      <c r="G67" s="37" t="s">
        <v>115</v>
      </c>
      <c r="H67" s="52" t="s">
        <v>115</v>
      </c>
      <c r="I67" s="52" t="s">
        <v>115</v>
      </c>
      <c r="J67" s="37" t="s">
        <v>115</v>
      </c>
      <c r="K67" s="16" t="s">
        <v>33</v>
      </c>
      <c r="L67" s="15" t="s">
        <v>34</v>
      </c>
      <c r="M67" s="16" t="s">
        <v>33</v>
      </c>
      <c r="N67" s="14" t="s">
        <v>32</v>
      </c>
      <c r="O67" s="61" t="s">
        <v>33</v>
      </c>
      <c r="P67" s="193" t="s">
        <v>33</v>
      </c>
      <c r="Q67" s="16" t="s">
        <v>33</v>
      </c>
      <c r="R67" s="15" t="s">
        <v>34</v>
      </c>
      <c r="S67" s="16" t="s">
        <v>33</v>
      </c>
      <c r="T67" s="107" t="s">
        <v>48</v>
      </c>
      <c r="U67" s="189">
        <v>15.75</v>
      </c>
      <c r="V67" s="204" t="s">
        <v>148</v>
      </c>
    </row>
    <row r="68" spans="1:22" ht="20.100000000000001" customHeight="1" x14ac:dyDescent="0.3">
      <c r="A68" s="212"/>
      <c r="B68" s="91" t="s">
        <v>149</v>
      </c>
      <c r="C68" s="37">
        <v>447898</v>
      </c>
      <c r="D68" s="52">
        <f>C68/C73</f>
        <v>0.17495202371452265</v>
      </c>
      <c r="E68" s="37">
        <v>446000</v>
      </c>
      <c r="F68" s="81">
        <v>0.76</v>
      </c>
      <c r="G68" s="37" t="s">
        <v>115</v>
      </c>
      <c r="H68" s="52" t="s">
        <v>115</v>
      </c>
      <c r="I68" s="52" t="s">
        <v>115</v>
      </c>
      <c r="J68" s="37" t="s">
        <v>115</v>
      </c>
      <c r="K68" s="15" t="s">
        <v>34</v>
      </c>
      <c r="L68" s="15" t="s">
        <v>34</v>
      </c>
      <c r="M68" s="14" t="s">
        <v>32</v>
      </c>
      <c r="N68" s="14" t="s">
        <v>32</v>
      </c>
      <c r="O68" s="53" t="s">
        <v>32</v>
      </c>
      <c r="P68" s="15" t="s">
        <v>34</v>
      </c>
      <c r="Q68" s="61" t="s">
        <v>33</v>
      </c>
      <c r="R68" s="15" t="s">
        <v>34</v>
      </c>
      <c r="S68" s="15" t="s">
        <v>34</v>
      </c>
      <c r="T68" s="15" t="s">
        <v>48</v>
      </c>
      <c r="U68" s="15">
        <v>13.05</v>
      </c>
      <c r="V68" s="202"/>
    </row>
    <row r="69" spans="1:22" ht="20.100000000000001" customHeight="1" x14ac:dyDescent="0.3">
      <c r="A69" s="212"/>
      <c r="B69" s="91" t="s">
        <v>150</v>
      </c>
      <c r="C69" s="37">
        <v>442383</v>
      </c>
      <c r="D69" s="52">
        <f>C69/C73</f>
        <v>0.17279782697601165</v>
      </c>
      <c r="E69" s="37">
        <v>442000</v>
      </c>
      <c r="F69" s="82">
        <v>0.82</v>
      </c>
      <c r="G69" s="37" t="s">
        <v>115</v>
      </c>
      <c r="H69" s="52" t="s">
        <v>115</v>
      </c>
      <c r="I69" s="52" t="s">
        <v>115</v>
      </c>
      <c r="J69" s="37" t="s">
        <v>115</v>
      </c>
      <c r="K69" s="15" t="s">
        <v>34</v>
      </c>
      <c r="L69" s="15" t="s">
        <v>34</v>
      </c>
      <c r="M69" s="14" t="s">
        <v>32</v>
      </c>
      <c r="N69" s="14" t="s">
        <v>32</v>
      </c>
      <c r="O69" s="53" t="s">
        <v>32</v>
      </c>
      <c r="P69" s="15" t="s">
        <v>34</v>
      </c>
      <c r="Q69" s="61" t="s">
        <v>33</v>
      </c>
      <c r="R69" s="15" t="s">
        <v>34</v>
      </c>
      <c r="S69" s="15" t="s">
        <v>34</v>
      </c>
      <c r="T69" s="15" t="s">
        <v>48</v>
      </c>
      <c r="U69" s="15">
        <v>13.05</v>
      </c>
      <c r="V69" s="202"/>
    </row>
    <row r="70" spans="1:22" ht="20.100000000000001" customHeight="1" x14ac:dyDescent="0.3">
      <c r="A70" s="212"/>
      <c r="B70" s="91" t="s">
        <v>151</v>
      </c>
      <c r="C70" s="37">
        <v>353370</v>
      </c>
      <c r="D70" s="52">
        <f>C70/C73</f>
        <v>0.13802874007028579</v>
      </c>
      <c r="E70" s="37">
        <v>354000</v>
      </c>
      <c r="F70" s="82">
        <v>0.84</v>
      </c>
      <c r="G70" s="37" t="s">
        <v>115</v>
      </c>
      <c r="H70" s="52" t="s">
        <v>115</v>
      </c>
      <c r="I70" s="52" t="s">
        <v>115</v>
      </c>
      <c r="J70" s="37" t="s">
        <v>115</v>
      </c>
      <c r="K70" s="15" t="s">
        <v>34</v>
      </c>
      <c r="L70" s="15" t="s">
        <v>34</v>
      </c>
      <c r="M70" s="14" t="s">
        <v>32</v>
      </c>
      <c r="N70" s="14" t="s">
        <v>32</v>
      </c>
      <c r="O70" s="53" t="s">
        <v>32</v>
      </c>
      <c r="P70" s="16" t="s">
        <v>33</v>
      </c>
      <c r="Q70" s="61" t="s">
        <v>33</v>
      </c>
      <c r="R70" s="15" t="s">
        <v>34</v>
      </c>
      <c r="S70" s="15" t="s">
        <v>34</v>
      </c>
      <c r="T70" s="15" t="s">
        <v>48</v>
      </c>
      <c r="U70" s="15">
        <v>14.85</v>
      </c>
      <c r="V70" s="202"/>
    </row>
    <row r="71" spans="1:22" x14ac:dyDescent="0.3">
      <c r="A71" s="212"/>
      <c r="B71" s="92" t="s">
        <v>152</v>
      </c>
      <c r="C71" s="37">
        <v>193591</v>
      </c>
      <c r="D71" s="52">
        <f>C71/C73</f>
        <v>7.5617969320957351E-2</v>
      </c>
      <c r="E71" s="37">
        <v>195000</v>
      </c>
      <c r="F71" s="83">
        <v>0.85</v>
      </c>
      <c r="G71" s="37" t="s">
        <v>115</v>
      </c>
      <c r="H71" s="52" t="s">
        <v>115</v>
      </c>
      <c r="I71" s="52" t="s">
        <v>115</v>
      </c>
      <c r="J71" s="37" t="s">
        <v>115</v>
      </c>
      <c r="K71" s="15" t="s">
        <v>34</v>
      </c>
      <c r="L71" s="15" t="s">
        <v>34</v>
      </c>
      <c r="M71" s="14" t="s">
        <v>32</v>
      </c>
      <c r="N71" s="14" t="s">
        <v>32</v>
      </c>
      <c r="O71" s="53" t="s">
        <v>32</v>
      </c>
      <c r="P71" s="15" t="s">
        <v>34</v>
      </c>
      <c r="Q71" s="61" t="s">
        <v>33</v>
      </c>
      <c r="R71" s="15" t="s">
        <v>34</v>
      </c>
      <c r="S71" s="15" t="s">
        <v>34</v>
      </c>
      <c r="T71" s="15" t="s">
        <v>48</v>
      </c>
      <c r="U71" s="15">
        <v>13.05</v>
      </c>
      <c r="V71" s="202"/>
    </row>
    <row r="72" spans="1:22" ht="78.75" customHeight="1" thickBot="1" x14ac:dyDescent="0.35">
      <c r="A72" s="212"/>
      <c r="B72" s="92" t="s">
        <v>153</v>
      </c>
      <c r="C72" s="37">
        <v>130805</v>
      </c>
      <c r="D72" s="52">
        <f>C72/C73</f>
        <v>5.1093328083577368E-2</v>
      </c>
      <c r="E72" s="49">
        <v>134000</v>
      </c>
      <c r="F72" s="82">
        <v>0.84</v>
      </c>
      <c r="G72" s="37" t="s">
        <v>115</v>
      </c>
      <c r="H72" s="52" t="s">
        <v>115</v>
      </c>
      <c r="I72" s="52" t="s">
        <v>115</v>
      </c>
      <c r="J72" s="37" t="s">
        <v>115</v>
      </c>
      <c r="K72" s="15" t="s">
        <v>34</v>
      </c>
      <c r="L72" s="15" t="s">
        <v>34</v>
      </c>
      <c r="M72" s="14" t="s">
        <v>32</v>
      </c>
      <c r="N72" s="14" t="s">
        <v>32</v>
      </c>
      <c r="O72" s="53" t="s">
        <v>32</v>
      </c>
      <c r="P72" s="15" t="s">
        <v>34</v>
      </c>
      <c r="Q72" s="61" t="s">
        <v>33</v>
      </c>
      <c r="R72" s="15" t="s">
        <v>34</v>
      </c>
      <c r="S72" s="15" t="s">
        <v>34</v>
      </c>
      <c r="T72" s="190" t="s">
        <v>48</v>
      </c>
      <c r="U72" s="115">
        <v>13.05</v>
      </c>
      <c r="V72" s="203"/>
    </row>
    <row r="73" spans="1:22" ht="29.4" thickBot="1" x14ac:dyDescent="0.35">
      <c r="A73" s="214"/>
      <c r="B73" s="70" t="s">
        <v>52</v>
      </c>
      <c r="C73" s="47">
        <f>SUM(C67:C72)</f>
        <v>2560119</v>
      </c>
      <c r="D73" s="47"/>
      <c r="E73" s="64">
        <f>SUM(E67:E72)</f>
        <v>2562000</v>
      </c>
      <c r="F73" s="79"/>
      <c r="G73" s="65"/>
      <c r="H73" s="66"/>
      <c r="I73" s="66"/>
      <c r="J73" s="65"/>
      <c r="K73" s="67"/>
      <c r="L73" s="67"/>
      <c r="M73" s="67"/>
      <c r="N73" s="67"/>
      <c r="O73" s="67"/>
      <c r="P73" s="67"/>
      <c r="Q73" s="67"/>
      <c r="R73" s="67"/>
      <c r="S73" s="67"/>
      <c r="T73" s="68"/>
      <c r="U73" s="179"/>
      <c r="V73" s="69"/>
    </row>
    <row r="74" spans="1:22" ht="20.100000000000001" customHeight="1" x14ac:dyDescent="0.3">
      <c r="A74" s="211" t="s">
        <v>154</v>
      </c>
      <c r="B74" s="91" t="s">
        <v>155</v>
      </c>
      <c r="C74" s="37">
        <v>835517</v>
      </c>
      <c r="D74" s="52">
        <f>C74/C80</f>
        <v>0.46882555835679285</v>
      </c>
      <c r="E74" s="37">
        <v>834000</v>
      </c>
      <c r="F74" s="80">
        <v>0.65</v>
      </c>
      <c r="G74" s="37" t="s">
        <v>115</v>
      </c>
      <c r="H74" s="52" t="s">
        <v>115</v>
      </c>
      <c r="I74" s="52" t="s">
        <v>115</v>
      </c>
      <c r="J74" s="37" t="s">
        <v>115</v>
      </c>
      <c r="K74" s="53" t="s">
        <v>32</v>
      </c>
      <c r="L74" s="54" t="s">
        <v>34</v>
      </c>
      <c r="M74" s="61" t="s">
        <v>33</v>
      </c>
      <c r="N74" s="14" t="s">
        <v>32</v>
      </c>
      <c r="O74" s="61" t="s">
        <v>33</v>
      </c>
      <c r="P74" s="61" t="s">
        <v>33</v>
      </c>
      <c r="Q74" s="53" t="s">
        <v>32</v>
      </c>
      <c r="R74" s="15" t="s">
        <v>34</v>
      </c>
      <c r="S74" s="15" t="s">
        <v>34</v>
      </c>
      <c r="T74" s="108" t="s">
        <v>38</v>
      </c>
      <c r="U74" s="191">
        <v>17.55</v>
      </c>
      <c r="V74" s="204" t="s">
        <v>156</v>
      </c>
    </row>
    <row r="75" spans="1:22" ht="28.8" x14ac:dyDescent="0.3">
      <c r="A75" s="212"/>
      <c r="B75" s="92" t="s">
        <v>157</v>
      </c>
      <c r="C75" s="37">
        <v>449408</v>
      </c>
      <c r="D75" s="52">
        <f>C75/C80</f>
        <v>0.25217195644135254</v>
      </c>
      <c r="E75" s="37">
        <v>449000</v>
      </c>
      <c r="F75" s="81">
        <v>0.65</v>
      </c>
      <c r="G75" s="37" t="s">
        <v>115</v>
      </c>
      <c r="H75" s="52" t="s">
        <v>115</v>
      </c>
      <c r="I75" s="52" t="s">
        <v>115</v>
      </c>
      <c r="J75" s="37" t="s">
        <v>115</v>
      </c>
      <c r="K75" s="16" t="s">
        <v>33</v>
      </c>
      <c r="L75" s="54" t="s">
        <v>34</v>
      </c>
      <c r="M75" s="61" t="s">
        <v>33</v>
      </c>
      <c r="N75" s="14" t="s">
        <v>32</v>
      </c>
      <c r="O75" s="61" t="s">
        <v>33</v>
      </c>
      <c r="P75" s="61" t="s">
        <v>33</v>
      </c>
      <c r="Q75" s="16" t="s">
        <v>33</v>
      </c>
      <c r="R75" s="15" t="s">
        <v>34</v>
      </c>
      <c r="S75" s="15" t="s">
        <v>34</v>
      </c>
      <c r="T75" s="15" t="s">
        <v>48</v>
      </c>
      <c r="U75" s="15">
        <v>15.3</v>
      </c>
      <c r="V75" s="202"/>
    </row>
    <row r="76" spans="1:22" ht="31.5" customHeight="1" x14ac:dyDescent="0.3">
      <c r="A76" s="212"/>
      <c r="B76" s="91" t="s">
        <v>158</v>
      </c>
      <c r="C76" s="37">
        <v>355650</v>
      </c>
      <c r="D76" s="52">
        <f>C76/C80</f>
        <v>0.1995624383819759</v>
      </c>
      <c r="E76" s="37">
        <v>357000</v>
      </c>
      <c r="F76" s="82">
        <v>1</v>
      </c>
      <c r="G76" s="37" t="s">
        <v>115</v>
      </c>
      <c r="H76" s="52" t="s">
        <v>115</v>
      </c>
      <c r="I76" s="52" t="s">
        <v>115</v>
      </c>
      <c r="J76" s="37" t="s">
        <v>115</v>
      </c>
      <c r="K76" s="15" t="s">
        <v>34</v>
      </c>
      <c r="L76" s="15" t="s">
        <v>34</v>
      </c>
      <c r="M76" s="14" t="s">
        <v>32</v>
      </c>
      <c r="N76" s="14" t="s">
        <v>32</v>
      </c>
      <c r="O76" s="53" t="s">
        <v>32</v>
      </c>
      <c r="P76" s="15" t="s">
        <v>34</v>
      </c>
      <c r="Q76" s="61" t="s">
        <v>33</v>
      </c>
      <c r="R76" s="15" t="s">
        <v>34</v>
      </c>
      <c r="S76" s="15" t="s">
        <v>34</v>
      </c>
      <c r="T76" s="54" t="s">
        <v>48</v>
      </c>
      <c r="U76" s="177">
        <v>13.05</v>
      </c>
      <c r="V76" s="210"/>
    </row>
    <row r="77" spans="1:22" ht="20.100000000000001" customHeight="1" x14ac:dyDescent="0.3">
      <c r="A77" s="212"/>
      <c r="B77" s="91" t="s">
        <v>159</v>
      </c>
      <c r="C77" s="37">
        <v>109440</v>
      </c>
      <c r="D77" s="52">
        <f>C77/C80</f>
        <v>6.1409006766549826E-2</v>
      </c>
      <c r="E77" s="37">
        <v>108000</v>
      </c>
      <c r="F77" s="82">
        <v>1</v>
      </c>
      <c r="G77" s="37" t="s">
        <v>115</v>
      </c>
      <c r="H77" s="52" t="s">
        <v>115</v>
      </c>
      <c r="I77" s="52" t="s">
        <v>115</v>
      </c>
      <c r="J77" s="37" t="s">
        <v>115</v>
      </c>
      <c r="K77" s="15" t="s">
        <v>34</v>
      </c>
      <c r="L77" s="15" t="s">
        <v>34</v>
      </c>
      <c r="M77" s="14" t="s">
        <v>32</v>
      </c>
      <c r="N77" s="14" t="s">
        <v>32</v>
      </c>
      <c r="O77" s="53" t="s">
        <v>32</v>
      </c>
      <c r="P77" s="15" t="s">
        <v>34</v>
      </c>
      <c r="Q77" s="61" t="s">
        <v>33</v>
      </c>
      <c r="R77" s="15" t="s">
        <v>34</v>
      </c>
      <c r="S77" s="15" t="s">
        <v>34</v>
      </c>
      <c r="T77" s="15" t="s">
        <v>48</v>
      </c>
      <c r="U77" s="178">
        <v>13.05</v>
      </c>
      <c r="V77" s="209" t="s">
        <v>160</v>
      </c>
    </row>
    <row r="78" spans="1:22" ht="20.100000000000001" customHeight="1" x14ac:dyDescent="0.3">
      <c r="A78" s="212"/>
      <c r="B78" s="91" t="s">
        <v>161</v>
      </c>
      <c r="C78" s="37">
        <v>29366</v>
      </c>
      <c r="D78" s="52">
        <f>C78/C80</f>
        <v>1.6477859034233388E-2</v>
      </c>
      <c r="E78" s="37">
        <v>31000</v>
      </c>
      <c r="F78" s="83">
        <v>1</v>
      </c>
      <c r="G78" s="37" t="s">
        <v>115</v>
      </c>
      <c r="H78" s="52" t="s">
        <v>115</v>
      </c>
      <c r="I78" s="52" t="s">
        <v>115</v>
      </c>
      <c r="J78" s="37" t="s">
        <v>115</v>
      </c>
      <c r="K78" s="15" t="s">
        <v>34</v>
      </c>
      <c r="L78" s="15" t="s">
        <v>34</v>
      </c>
      <c r="M78" s="14" t="s">
        <v>32</v>
      </c>
      <c r="N78" s="14" t="s">
        <v>32</v>
      </c>
      <c r="O78" s="53" t="s">
        <v>32</v>
      </c>
      <c r="P78" s="15" t="s">
        <v>34</v>
      </c>
      <c r="Q78" s="61" t="s">
        <v>33</v>
      </c>
      <c r="R78" s="15" t="s">
        <v>34</v>
      </c>
      <c r="S78" s="15" t="s">
        <v>34</v>
      </c>
      <c r="T78" s="15" t="s">
        <v>48</v>
      </c>
      <c r="U78" s="15">
        <v>13.05</v>
      </c>
      <c r="V78" s="205"/>
    </row>
    <row r="79" spans="1:22" ht="20.100000000000001" customHeight="1" thickBot="1" x14ac:dyDescent="0.35">
      <c r="A79" s="212"/>
      <c r="B79" s="91" t="s">
        <v>162</v>
      </c>
      <c r="C79" s="37">
        <v>2768</v>
      </c>
      <c r="D79" s="52">
        <f>C79/C80</f>
        <v>1.5531810190954852E-3</v>
      </c>
      <c r="E79" s="49">
        <v>3000</v>
      </c>
      <c r="F79" s="82">
        <v>1</v>
      </c>
      <c r="G79" s="37" t="s">
        <v>115</v>
      </c>
      <c r="H79" s="52" t="s">
        <v>115</v>
      </c>
      <c r="I79" s="52" t="s">
        <v>115</v>
      </c>
      <c r="J79" s="37" t="s">
        <v>115</v>
      </c>
      <c r="K79" s="15" t="s">
        <v>34</v>
      </c>
      <c r="L79" s="15" t="s">
        <v>34</v>
      </c>
      <c r="M79" s="14" t="s">
        <v>32</v>
      </c>
      <c r="N79" s="14" t="s">
        <v>32</v>
      </c>
      <c r="O79" s="53" t="s">
        <v>32</v>
      </c>
      <c r="P79" s="15" t="s">
        <v>34</v>
      </c>
      <c r="Q79" s="61" t="s">
        <v>33</v>
      </c>
      <c r="R79" s="15" t="s">
        <v>34</v>
      </c>
      <c r="S79" s="15" t="s">
        <v>34</v>
      </c>
      <c r="T79" s="15" t="s">
        <v>48</v>
      </c>
      <c r="U79" s="188">
        <v>13.05</v>
      </c>
      <c r="V79" s="206"/>
    </row>
    <row r="80" spans="1:22" ht="29.4" thickBot="1" x14ac:dyDescent="0.35">
      <c r="A80" s="214"/>
      <c r="B80" s="70" t="s">
        <v>52</v>
      </c>
      <c r="C80" s="47">
        <f>SUM(C74:C79)</f>
        <v>1782149</v>
      </c>
      <c r="D80" s="47"/>
      <c r="E80" s="64">
        <f>SUM(E74:E79)</f>
        <v>1782000</v>
      </c>
      <c r="F80" s="79"/>
      <c r="G80" s="65"/>
      <c r="H80" s="66"/>
      <c r="I80" s="66"/>
      <c r="J80" s="65"/>
      <c r="K80" s="67"/>
      <c r="L80" s="67"/>
      <c r="M80" s="67"/>
      <c r="N80" s="67"/>
      <c r="O80" s="67"/>
      <c r="P80" s="67"/>
      <c r="Q80" s="67"/>
      <c r="R80" s="67"/>
      <c r="S80" s="67"/>
      <c r="T80" s="68"/>
      <c r="U80" s="179"/>
      <c r="V80" s="69"/>
    </row>
    <row r="81" spans="1:22" ht="54.75" customHeight="1" x14ac:dyDescent="0.3">
      <c r="A81" s="211" t="s">
        <v>163</v>
      </c>
      <c r="B81" s="91" t="s">
        <v>164</v>
      </c>
      <c r="C81" s="37">
        <v>1030417</v>
      </c>
      <c r="D81" s="52">
        <f>C81/C86</f>
        <v>0.98949447691809822</v>
      </c>
      <c r="E81" s="37">
        <v>1000000</v>
      </c>
      <c r="F81" s="80">
        <v>0.73</v>
      </c>
      <c r="G81" s="37" t="s">
        <v>115</v>
      </c>
      <c r="H81" s="52" t="s">
        <v>115</v>
      </c>
      <c r="I81" s="52" t="s">
        <v>115</v>
      </c>
      <c r="J81" s="37" t="s">
        <v>115</v>
      </c>
      <c r="K81" s="53" t="s">
        <v>32</v>
      </c>
      <c r="L81" s="54" t="s">
        <v>34</v>
      </c>
      <c r="M81" s="53" t="s">
        <v>32</v>
      </c>
      <c r="N81" s="53" t="s">
        <v>32</v>
      </c>
      <c r="O81" s="53" t="s">
        <v>32</v>
      </c>
      <c r="P81" s="61" t="s">
        <v>33</v>
      </c>
      <c r="Q81" s="53" t="s">
        <v>32</v>
      </c>
      <c r="R81" s="15" t="s">
        <v>34</v>
      </c>
      <c r="S81" s="15" t="s">
        <v>34</v>
      </c>
      <c r="T81" s="61" t="s">
        <v>38</v>
      </c>
      <c r="U81" s="176">
        <v>18.899999999999999</v>
      </c>
      <c r="V81" s="93" t="s">
        <v>165</v>
      </c>
    </row>
    <row r="82" spans="1:22" ht="20.100000000000001" customHeight="1" x14ac:dyDescent="0.3">
      <c r="A82" s="212"/>
      <c r="B82" s="91" t="s">
        <v>166</v>
      </c>
      <c r="C82" s="37">
        <v>5817</v>
      </c>
      <c r="D82" s="52">
        <f>C82/C86</f>
        <v>5.585980600312861E-3</v>
      </c>
      <c r="E82" s="37">
        <v>6000</v>
      </c>
      <c r="F82" s="81">
        <v>1</v>
      </c>
      <c r="G82" s="37" t="s">
        <v>115</v>
      </c>
      <c r="H82" s="52" t="s">
        <v>115</v>
      </c>
      <c r="I82" s="52" t="s">
        <v>115</v>
      </c>
      <c r="J82" s="37" t="s">
        <v>115</v>
      </c>
      <c r="K82" s="15" t="s">
        <v>34</v>
      </c>
      <c r="L82" s="54" t="s">
        <v>34</v>
      </c>
      <c r="M82" s="53" t="s">
        <v>32</v>
      </c>
      <c r="N82" s="53" t="s">
        <v>32</v>
      </c>
      <c r="O82" s="53" t="s">
        <v>32</v>
      </c>
      <c r="P82" s="61" t="s">
        <v>33</v>
      </c>
      <c r="Q82" s="61" t="s">
        <v>33</v>
      </c>
      <c r="R82" s="15" t="s">
        <v>34</v>
      </c>
      <c r="S82" s="15" t="s">
        <v>34</v>
      </c>
      <c r="T82" s="130" t="s">
        <v>48</v>
      </c>
      <c r="U82" s="178">
        <v>14.85</v>
      </c>
      <c r="V82" s="201" t="s">
        <v>167</v>
      </c>
    </row>
    <row r="83" spans="1:22" ht="20.100000000000001" customHeight="1" x14ac:dyDescent="0.3">
      <c r="A83" s="212"/>
      <c r="B83" s="91" t="s">
        <v>168</v>
      </c>
      <c r="C83" s="37">
        <v>3209</v>
      </c>
      <c r="D83" s="52">
        <f>C83/C86</f>
        <v>3.0815560849929468E-3</v>
      </c>
      <c r="E83" s="37">
        <v>3000</v>
      </c>
      <c r="F83" s="82">
        <v>1</v>
      </c>
      <c r="G83" s="37" t="s">
        <v>115</v>
      </c>
      <c r="H83" s="52" t="s">
        <v>115</v>
      </c>
      <c r="I83" s="52" t="s">
        <v>115</v>
      </c>
      <c r="J83" s="37" t="s">
        <v>115</v>
      </c>
      <c r="K83" s="15" t="s">
        <v>34</v>
      </c>
      <c r="L83" s="54" t="s">
        <v>34</v>
      </c>
      <c r="M83" s="53" t="s">
        <v>32</v>
      </c>
      <c r="N83" s="53" t="s">
        <v>32</v>
      </c>
      <c r="O83" s="53" t="s">
        <v>32</v>
      </c>
      <c r="P83" s="61" t="s">
        <v>33</v>
      </c>
      <c r="Q83" s="61" t="s">
        <v>33</v>
      </c>
      <c r="R83" s="15" t="s">
        <v>34</v>
      </c>
      <c r="S83" s="15" t="s">
        <v>34</v>
      </c>
      <c r="T83" s="15" t="s">
        <v>48</v>
      </c>
      <c r="U83" s="15">
        <v>14.85</v>
      </c>
      <c r="V83" s="205"/>
    </row>
    <row r="84" spans="1:22" ht="20.100000000000001" customHeight="1" x14ac:dyDescent="0.3">
      <c r="A84" s="212"/>
      <c r="B84" s="91" t="s">
        <v>169</v>
      </c>
      <c r="C84" s="37">
        <v>1855</v>
      </c>
      <c r="D84" s="52">
        <f>C84/C86</f>
        <v>1.7813295536497091E-3</v>
      </c>
      <c r="E84" s="37">
        <v>2000</v>
      </c>
      <c r="F84" s="82">
        <v>1</v>
      </c>
      <c r="G84" s="37" t="s">
        <v>115</v>
      </c>
      <c r="H84" s="52" t="s">
        <v>115</v>
      </c>
      <c r="I84" s="52" t="s">
        <v>115</v>
      </c>
      <c r="J84" s="37" t="s">
        <v>115</v>
      </c>
      <c r="K84" s="15" t="s">
        <v>34</v>
      </c>
      <c r="L84" s="54" t="s">
        <v>34</v>
      </c>
      <c r="M84" s="53" t="s">
        <v>32</v>
      </c>
      <c r="N84" s="53" t="s">
        <v>32</v>
      </c>
      <c r="O84" s="53" t="s">
        <v>32</v>
      </c>
      <c r="P84" s="61" t="s">
        <v>33</v>
      </c>
      <c r="Q84" s="61" t="s">
        <v>33</v>
      </c>
      <c r="R84" s="15" t="s">
        <v>34</v>
      </c>
      <c r="S84" s="15" t="s">
        <v>34</v>
      </c>
      <c r="T84" s="15" t="s">
        <v>48</v>
      </c>
      <c r="U84" s="15">
        <v>14.85</v>
      </c>
      <c r="V84" s="205"/>
    </row>
    <row r="85" spans="1:22" ht="20.100000000000001" customHeight="1" thickBot="1" x14ac:dyDescent="0.35">
      <c r="A85" s="212"/>
      <c r="B85" s="91" t="s">
        <v>170</v>
      </c>
      <c r="C85" s="37">
        <v>59</v>
      </c>
      <c r="D85" s="52">
        <f>C85/C86</f>
        <v>5.6656842946271067E-5</v>
      </c>
      <c r="E85" s="49">
        <v>59</v>
      </c>
      <c r="F85" s="82">
        <v>1</v>
      </c>
      <c r="G85" s="37" t="s">
        <v>115</v>
      </c>
      <c r="H85" s="52" t="s">
        <v>115</v>
      </c>
      <c r="I85" s="52" t="s">
        <v>115</v>
      </c>
      <c r="J85" s="37" t="s">
        <v>115</v>
      </c>
      <c r="K85" s="15" t="s">
        <v>34</v>
      </c>
      <c r="L85" s="54" t="s">
        <v>34</v>
      </c>
      <c r="M85" s="53" t="s">
        <v>32</v>
      </c>
      <c r="N85" s="53" t="s">
        <v>32</v>
      </c>
      <c r="O85" s="53" t="s">
        <v>32</v>
      </c>
      <c r="P85" s="61" t="s">
        <v>33</v>
      </c>
      <c r="Q85" s="61" t="s">
        <v>33</v>
      </c>
      <c r="R85" s="15" t="s">
        <v>34</v>
      </c>
      <c r="S85" s="15" t="s">
        <v>34</v>
      </c>
      <c r="T85" s="190" t="s">
        <v>48</v>
      </c>
      <c r="U85" s="115">
        <v>14.85</v>
      </c>
      <c r="V85" s="206"/>
    </row>
    <row r="86" spans="1:22" ht="29.4" thickBot="1" x14ac:dyDescent="0.35">
      <c r="A86" s="216"/>
      <c r="B86" s="70" t="s">
        <v>52</v>
      </c>
      <c r="C86" s="47">
        <f>SUM(C81:C85)</f>
        <v>1041357</v>
      </c>
      <c r="D86" s="47"/>
      <c r="E86" s="64">
        <f>SUM(E81:E85)</f>
        <v>1011059</v>
      </c>
      <c r="F86" s="79"/>
      <c r="G86" s="65"/>
      <c r="H86" s="66"/>
      <c r="I86" s="66"/>
      <c r="J86" s="65"/>
      <c r="K86" s="67"/>
      <c r="L86" s="67"/>
      <c r="M86" s="67"/>
      <c r="N86" s="67"/>
      <c r="O86" s="67"/>
      <c r="P86" s="67"/>
      <c r="Q86" s="67"/>
      <c r="R86" s="67"/>
      <c r="S86" s="67"/>
      <c r="T86" s="68"/>
      <c r="U86" s="179"/>
      <c r="V86" s="69"/>
    </row>
    <row r="87" spans="1:22" ht="31.5" customHeight="1" x14ac:dyDescent="0.3">
      <c r="A87" s="211" t="s">
        <v>171</v>
      </c>
      <c r="B87" s="91" t="s">
        <v>172</v>
      </c>
      <c r="C87" s="37">
        <v>735383</v>
      </c>
      <c r="D87" s="52">
        <f>C87/C90</f>
        <v>0.74822097549758759</v>
      </c>
      <c r="E87" s="37">
        <v>736000</v>
      </c>
      <c r="F87" s="80">
        <v>0.97</v>
      </c>
      <c r="G87" s="37" t="s">
        <v>115</v>
      </c>
      <c r="H87" s="52" t="s">
        <v>115</v>
      </c>
      <c r="I87" s="52" t="s">
        <v>115</v>
      </c>
      <c r="J87" s="37" t="s">
        <v>115</v>
      </c>
      <c r="K87" s="53" t="s">
        <v>32</v>
      </c>
      <c r="L87" s="54" t="s">
        <v>34</v>
      </c>
      <c r="M87" s="53" t="s">
        <v>32</v>
      </c>
      <c r="N87" s="53" t="s">
        <v>32</v>
      </c>
      <c r="O87" s="53" t="s">
        <v>32</v>
      </c>
      <c r="P87" s="61" t="s">
        <v>33</v>
      </c>
      <c r="Q87" s="53" t="s">
        <v>32</v>
      </c>
      <c r="R87" s="15" t="s">
        <v>34</v>
      </c>
      <c r="S87" s="15" t="s">
        <v>34</v>
      </c>
      <c r="T87" s="61" t="s">
        <v>38</v>
      </c>
      <c r="U87" s="176">
        <v>21.15</v>
      </c>
      <c r="V87" s="88" t="s">
        <v>173</v>
      </c>
    </row>
    <row r="88" spans="1:22" ht="43.2" x14ac:dyDescent="0.3">
      <c r="A88" s="212"/>
      <c r="B88" s="91" t="s">
        <v>174</v>
      </c>
      <c r="C88" s="37">
        <v>153029</v>
      </c>
      <c r="D88" s="52">
        <f>C88/C90</f>
        <v>0.15570050933924273</v>
      </c>
      <c r="E88" s="37">
        <v>154000</v>
      </c>
      <c r="F88" s="82">
        <v>0.89</v>
      </c>
      <c r="G88" s="37" t="s">
        <v>115</v>
      </c>
      <c r="H88" s="52" t="s">
        <v>115</v>
      </c>
      <c r="I88" s="52" t="s">
        <v>115</v>
      </c>
      <c r="J88" s="37" t="s">
        <v>115</v>
      </c>
      <c r="K88" s="15" t="s">
        <v>34</v>
      </c>
      <c r="L88" s="54" t="s">
        <v>34</v>
      </c>
      <c r="M88" s="53" t="s">
        <v>32</v>
      </c>
      <c r="N88" s="53" t="s">
        <v>32</v>
      </c>
      <c r="O88" s="53" t="s">
        <v>32</v>
      </c>
      <c r="P88" s="61" t="s">
        <v>33</v>
      </c>
      <c r="Q88" s="61" t="s">
        <v>33</v>
      </c>
      <c r="R88" s="15" t="s">
        <v>34</v>
      </c>
      <c r="S88" s="15" t="s">
        <v>34</v>
      </c>
      <c r="T88" s="54" t="s">
        <v>48</v>
      </c>
      <c r="U88" s="177">
        <v>14.85</v>
      </c>
      <c r="V88" s="90" t="s">
        <v>175</v>
      </c>
    </row>
    <row r="89" spans="1:22" ht="58.2" thickBot="1" x14ac:dyDescent="0.35">
      <c r="A89" s="212"/>
      <c r="B89" s="91" t="s">
        <v>176</v>
      </c>
      <c r="C89" s="37">
        <v>94430</v>
      </c>
      <c r="D89" s="52">
        <f>C89/C90</f>
        <v>9.6078515163169662E-2</v>
      </c>
      <c r="E89" s="49">
        <v>94000</v>
      </c>
      <c r="F89" s="82">
        <v>0.85</v>
      </c>
      <c r="G89" s="37" t="s">
        <v>115</v>
      </c>
      <c r="H89" s="52" t="s">
        <v>115</v>
      </c>
      <c r="I89" s="52" t="s">
        <v>115</v>
      </c>
      <c r="J89" s="37" t="s">
        <v>115</v>
      </c>
      <c r="K89" s="15" t="s">
        <v>34</v>
      </c>
      <c r="L89" s="54" t="s">
        <v>34</v>
      </c>
      <c r="M89" s="53" t="s">
        <v>32</v>
      </c>
      <c r="N89" s="53" t="s">
        <v>32</v>
      </c>
      <c r="O89" s="53" t="s">
        <v>32</v>
      </c>
      <c r="P89" s="61" t="s">
        <v>33</v>
      </c>
      <c r="Q89" s="61" t="s">
        <v>33</v>
      </c>
      <c r="R89" s="15" t="s">
        <v>34</v>
      </c>
      <c r="S89" s="15" t="s">
        <v>34</v>
      </c>
      <c r="T89" s="54" t="s">
        <v>48</v>
      </c>
      <c r="U89" s="188">
        <v>14.85</v>
      </c>
      <c r="V89" s="103" t="s">
        <v>177</v>
      </c>
    </row>
    <row r="90" spans="1:22" ht="29.4" thickBot="1" x14ac:dyDescent="0.35">
      <c r="A90" s="216"/>
      <c r="B90" s="70" t="s">
        <v>52</v>
      </c>
      <c r="C90" s="47">
        <f>SUM(C87:C89)</f>
        <v>982842</v>
      </c>
      <c r="D90" s="47"/>
      <c r="E90" s="64">
        <f>SUM(E87:E89)</f>
        <v>984000</v>
      </c>
      <c r="F90" s="79"/>
      <c r="G90" s="65"/>
      <c r="H90" s="66"/>
      <c r="I90" s="66"/>
      <c r="J90" s="65"/>
      <c r="K90" s="67"/>
      <c r="L90" s="67"/>
      <c r="M90" s="67"/>
      <c r="N90" s="67"/>
      <c r="O90" s="67"/>
      <c r="P90" s="67"/>
      <c r="Q90" s="67"/>
      <c r="R90" s="67"/>
      <c r="S90" s="67"/>
      <c r="T90" s="68"/>
      <c r="U90" s="179"/>
      <c r="V90" s="69"/>
    </row>
    <row r="91" spans="1:22" ht="24" customHeight="1" x14ac:dyDescent="0.3">
      <c r="A91" s="211" t="s">
        <v>178</v>
      </c>
      <c r="B91" s="91" t="s">
        <v>179</v>
      </c>
      <c r="C91" s="37">
        <v>711914</v>
      </c>
      <c r="D91" s="52">
        <f>C91/C95</f>
        <v>0.90643493761140825</v>
      </c>
      <c r="E91" s="37">
        <v>710000</v>
      </c>
      <c r="F91" s="80">
        <v>0.91</v>
      </c>
      <c r="G91" s="37" t="s">
        <v>115</v>
      </c>
      <c r="H91" s="52" t="s">
        <v>115</v>
      </c>
      <c r="I91" s="52" t="s">
        <v>115</v>
      </c>
      <c r="J91" s="37" t="s">
        <v>115</v>
      </c>
      <c r="K91" s="53" t="s">
        <v>32</v>
      </c>
      <c r="L91" s="61" t="s">
        <v>33</v>
      </c>
      <c r="M91" s="53" t="s">
        <v>32</v>
      </c>
      <c r="N91" s="53" t="s">
        <v>32</v>
      </c>
      <c r="O91" s="53" t="s">
        <v>32</v>
      </c>
      <c r="P91" s="61" t="s">
        <v>33</v>
      </c>
      <c r="Q91" s="53" t="s">
        <v>32</v>
      </c>
      <c r="R91" s="15" t="s">
        <v>34</v>
      </c>
      <c r="S91" s="15" t="s">
        <v>34</v>
      </c>
      <c r="T91" s="61" t="s">
        <v>38</v>
      </c>
      <c r="U91" s="187">
        <v>21.15</v>
      </c>
      <c r="V91" s="204" t="s">
        <v>180</v>
      </c>
    </row>
    <row r="92" spans="1:22" ht="113.25" customHeight="1" x14ac:dyDescent="0.3">
      <c r="A92" s="212"/>
      <c r="B92" s="92" t="s">
        <v>181</v>
      </c>
      <c r="C92" s="37">
        <v>64099</v>
      </c>
      <c r="D92" s="52">
        <f>C92/C95</f>
        <v>8.1613190730837795E-2</v>
      </c>
      <c r="E92" s="37">
        <v>63000</v>
      </c>
      <c r="F92" s="81">
        <v>1</v>
      </c>
      <c r="G92" s="37" t="s">
        <v>115</v>
      </c>
      <c r="H92" s="52" t="s">
        <v>115</v>
      </c>
      <c r="I92" s="52" t="s">
        <v>115</v>
      </c>
      <c r="J92" s="37" t="s">
        <v>115</v>
      </c>
      <c r="K92" s="15" t="s">
        <v>34</v>
      </c>
      <c r="L92" s="61" t="s">
        <v>33</v>
      </c>
      <c r="M92" s="53" t="s">
        <v>32</v>
      </c>
      <c r="N92" s="53" t="s">
        <v>32</v>
      </c>
      <c r="O92" s="53" t="s">
        <v>32</v>
      </c>
      <c r="P92" s="61" t="s">
        <v>33</v>
      </c>
      <c r="Q92" s="61" t="s">
        <v>33</v>
      </c>
      <c r="R92" s="15" t="s">
        <v>34</v>
      </c>
      <c r="S92" s="61" t="s">
        <v>33</v>
      </c>
      <c r="T92" s="61" t="s">
        <v>38</v>
      </c>
      <c r="U92" s="16">
        <v>17.55</v>
      </c>
      <c r="V92" s="210"/>
    </row>
    <row r="93" spans="1:22" ht="43.2" x14ac:dyDescent="0.3">
      <c r="A93" s="212"/>
      <c r="B93" s="92" t="s">
        <v>182</v>
      </c>
      <c r="C93" s="37">
        <v>8307</v>
      </c>
      <c r="D93" s="52">
        <f>C93/C95</f>
        <v>1.0576776165011459E-2</v>
      </c>
      <c r="E93" s="37">
        <v>8000</v>
      </c>
      <c r="F93" s="82">
        <v>1</v>
      </c>
      <c r="G93" s="37" t="s">
        <v>115</v>
      </c>
      <c r="H93" s="52" t="s">
        <v>115</v>
      </c>
      <c r="I93" s="52" t="s">
        <v>115</v>
      </c>
      <c r="J93" s="37" t="s">
        <v>115</v>
      </c>
      <c r="K93" s="15" t="s">
        <v>34</v>
      </c>
      <c r="L93" s="61" t="s">
        <v>33</v>
      </c>
      <c r="M93" s="53" t="s">
        <v>32</v>
      </c>
      <c r="N93" s="53" t="s">
        <v>32</v>
      </c>
      <c r="O93" s="53" t="s">
        <v>32</v>
      </c>
      <c r="P93" s="15" t="s">
        <v>34</v>
      </c>
      <c r="Q93" s="61" t="s">
        <v>33</v>
      </c>
      <c r="R93" s="15" t="s">
        <v>34</v>
      </c>
      <c r="S93" s="61" t="s">
        <v>33</v>
      </c>
      <c r="T93" s="16" t="s">
        <v>38</v>
      </c>
      <c r="U93" s="182">
        <v>15.75</v>
      </c>
      <c r="V93" s="90" t="s">
        <v>183</v>
      </c>
    </row>
    <row r="94" spans="1:22" ht="58.2" thickBot="1" x14ac:dyDescent="0.35">
      <c r="A94" s="212"/>
      <c r="B94" s="92" t="s">
        <v>184</v>
      </c>
      <c r="C94" s="37">
        <v>1080</v>
      </c>
      <c r="D94" s="52">
        <f>C94/C95</f>
        <v>1.3750954927425516E-3</v>
      </c>
      <c r="E94" s="49">
        <v>1000</v>
      </c>
      <c r="F94" s="82">
        <v>1</v>
      </c>
      <c r="G94" s="37" t="s">
        <v>115</v>
      </c>
      <c r="H94" s="52" t="s">
        <v>115</v>
      </c>
      <c r="I94" s="52" t="s">
        <v>115</v>
      </c>
      <c r="J94" s="37" t="s">
        <v>115</v>
      </c>
      <c r="K94" s="15" t="s">
        <v>34</v>
      </c>
      <c r="L94" s="61" t="s">
        <v>33</v>
      </c>
      <c r="M94" s="53" t="s">
        <v>32</v>
      </c>
      <c r="N94" s="53" t="s">
        <v>32</v>
      </c>
      <c r="O94" s="53" t="s">
        <v>32</v>
      </c>
      <c r="P94" s="15" t="s">
        <v>34</v>
      </c>
      <c r="Q94" s="61" t="s">
        <v>33</v>
      </c>
      <c r="R94" s="15" t="s">
        <v>34</v>
      </c>
      <c r="S94" s="61" t="s">
        <v>33</v>
      </c>
      <c r="T94" s="16" t="s">
        <v>38</v>
      </c>
      <c r="U94" s="192">
        <v>15.75</v>
      </c>
      <c r="V94" s="103" t="s">
        <v>185</v>
      </c>
    </row>
    <row r="95" spans="1:22" ht="29.4" thickBot="1" x14ac:dyDescent="0.35">
      <c r="A95" s="216"/>
      <c r="B95" s="70" t="s">
        <v>52</v>
      </c>
      <c r="C95" s="47">
        <f>SUM(C91:C94)</f>
        <v>785400</v>
      </c>
      <c r="D95" s="47"/>
      <c r="E95" s="64">
        <f>SUM(E91:E94)</f>
        <v>782000</v>
      </c>
      <c r="F95" s="79"/>
      <c r="G95" s="65"/>
      <c r="H95" s="66"/>
      <c r="I95" s="66"/>
      <c r="J95" s="65"/>
      <c r="K95" s="67"/>
      <c r="L95" s="67"/>
      <c r="M95" s="67"/>
      <c r="N95" s="67"/>
      <c r="O95" s="67"/>
      <c r="P95" s="67"/>
      <c r="Q95" s="67"/>
      <c r="R95" s="67"/>
      <c r="S95" s="67"/>
      <c r="T95" s="68"/>
      <c r="U95" s="179"/>
      <c r="V95" s="69"/>
    </row>
    <row r="96" spans="1:22" ht="72" x14ac:dyDescent="0.3">
      <c r="A96" s="211" t="s">
        <v>186</v>
      </c>
      <c r="B96" s="91" t="s">
        <v>187</v>
      </c>
      <c r="C96" s="37">
        <v>497329</v>
      </c>
      <c r="D96" s="52">
        <f>C96/C100</f>
        <v>0.81576551676625986</v>
      </c>
      <c r="E96" s="37">
        <v>498000</v>
      </c>
      <c r="F96" s="80">
        <v>0.67</v>
      </c>
      <c r="G96" s="37" t="s">
        <v>115</v>
      </c>
      <c r="H96" s="52" t="s">
        <v>115</v>
      </c>
      <c r="I96" s="52" t="s">
        <v>115</v>
      </c>
      <c r="J96" s="37" t="s">
        <v>115</v>
      </c>
      <c r="K96" s="53" t="s">
        <v>32</v>
      </c>
      <c r="L96" s="54" t="s">
        <v>34</v>
      </c>
      <c r="M96" s="16" t="s">
        <v>33</v>
      </c>
      <c r="N96" s="53" t="s">
        <v>32</v>
      </c>
      <c r="O96" s="61" t="s">
        <v>33</v>
      </c>
      <c r="P96" s="61" t="s">
        <v>33</v>
      </c>
      <c r="Q96" s="53" t="s">
        <v>32</v>
      </c>
      <c r="R96" s="15" t="s">
        <v>34</v>
      </c>
      <c r="S96" s="15" t="s">
        <v>34</v>
      </c>
      <c r="T96" s="16" t="s">
        <v>38</v>
      </c>
      <c r="U96" s="182">
        <v>17.55</v>
      </c>
      <c r="V96" s="90" t="s">
        <v>188</v>
      </c>
    </row>
    <row r="97" spans="1:22" ht="22.5" customHeight="1" x14ac:dyDescent="0.3">
      <c r="A97" s="212"/>
      <c r="B97" s="91" t="s">
        <v>189</v>
      </c>
      <c r="C97" s="37">
        <v>39162</v>
      </c>
      <c r="D97" s="52">
        <f>C97/C100</f>
        <v>6.4237173315049523E-2</v>
      </c>
      <c r="E97" s="37">
        <v>39000</v>
      </c>
      <c r="F97" s="81">
        <v>0.95</v>
      </c>
      <c r="G97" s="37" t="s">
        <v>115</v>
      </c>
      <c r="H97" s="52" t="s">
        <v>115</v>
      </c>
      <c r="I97" s="52" t="s">
        <v>115</v>
      </c>
      <c r="J97" s="37" t="s">
        <v>115</v>
      </c>
      <c r="K97" s="15" t="s">
        <v>34</v>
      </c>
      <c r="L97" s="54" t="s">
        <v>34</v>
      </c>
      <c r="M97" s="53" t="s">
        <v>32</v>
      </c>
      <c r="N97" s="53" t="s">
        <v>32</v>
      </c>
      <c r="O97" s="53" t="s">
        <v>32</v>
      </c>
      <c r="P97" s="61" t="s">
        <v>33</v>
      </c>
      <c r="Q97" s="61" t="s">
        <v>33</v>
      </c>
      <c r="R97" s="15" t="s">
        <v>34</v>
      </c>
      <c r="S97" s="15" t="s">
        <v>34</v>
      </c>
      <c r="T97" s="15" t="s">
        <v>48</v>
      </c>
      <c r="U97" s="181">
        <v>14.85</v>
      </c>
      <c r="V97" s="18" t="s">
        <v>190</v>
      </c>
    </row>
    <row r="98" spans="1:22" ht="28.8" x14ac:dyDescent="0.3">
      <c r="A98" s="212"/>
      <c r="B98" s="91" t="s">
        <v>191</v>
      </c>
      <c r="C98" s="37">
        <v>38108</v>
      </c>
      <c r="D98" s="52">
        <f>C98/C100</f>
        <v>6.2508303985749136E-2</v>
      </c>
      <c r="E98" s="37">
        <v>38000</v>
      </c>
      <c r="F98" s="82">
        <v>1</v>
      </c>
      <c r="G98" s="37" t="s">
        <v>115</v>
      </c>
      <c r="H98" s="52" t="s">
        <v>115</v>
      </c>
      <c r="I98" s="52" t="s">
        <v>115</v>
      </c>
      <c r="J98" s="37" t="s">
        <v>115</v>
      </c>
      <c r="K98" s="15" t="s">
        <v>34</v>
      </c>
      <c r="L98" s="54" t="s">
        <v>34</v>
      </c>
      <c r="M98" s="53" t="s">
        <v>32</v>
      </c>
      <c r="N98" s="53" t="s">
        <v>32</v>
      </c>
      <c r="O98" s="53" t="s">
        <v>32</v>
      </c>
      <c r="P98" s="15" t="s">
        <v>34</v>
      </c>
      <c r="Q98" s="61" t="s">
        <v>33</v>
      </c>
      <c r="R98" s="15" t="s">
        <v>34</v>
      </c>
      <c r="S98" s="15" t="s">
        <v>34</v>
      </c>
      <c r="T98" s="15" t="s">
        <v>48</v>
      </c>
      <c r="U98" s="181">
        <v>13.05</v>
      </c>
      <c r="V98" s="90" t="s">
        <v>192</v>
      </c>
    </row>
    <row r="99" spans="1:22" ht="29.4" thickBot="1" x14ac:dyDescent="0.35">
      <c r="A99" s="212"/>
      <c r="B99" s="91" t="s">
        <v>193</v>
      </c>
      <c r="C99" s="37">
        <v>35048</v>
      </c>
      <c r="D99" s="52">
        <f>C99/C100</f>
        <v>5.7489005932941518E-2</v>
      </c>
      <c r="E99" s="49">
        <v>35000</v>
      </c>
      <c r="F99" s="82">
        <v>0.99</v>
      </c>
      <c r="G99" s="37" t="s">
        <v>115</v>
      </c>
      <c r="H99" s="52" t="s">
        <v>115</v>
      </c>
      <c r="I99" s="52" t="s">
        <v>115</v>
      </c>
      <c r="J99" s="37" t="s">
        <v>115</v>
      </c>
      <c r="K99" s="15" t="s">
        <v>34</v>
      </c>
      <c r="L99" s="54" t="s">
        <v>34</v>
      </c>
      <c r="M99" s="53" t="s">
        <v>32</v>
      </c>
      <c r="N99" s="53" t="s">
        <v>32</v>
      </c>
      <c r="O99" s="53" t="s">
        <v>32</v>
      </c>
      <c r="P99" s="15" t="s">
        <v>34</v>
      </c>
      <c r="Q99" s="61" t="s">
        <v>33</v>
      </c>
      <c r="R99" s="15" t="s">
        <v>34</v>
      </c>
      <c r="S99" s="15" t="s">
        <v>34</v>
      </c>
      <c r="T99" s="15" t="s">
        <v>48</v>
      </c>
      <c r="U99" s="178">
        <v>13.05</v>
      </c>
      <c r="V99" s="89" t="s">
        <v>194</v>
      </c>
    </row>
    <row r="100" spans="1:22" ht="29.4" thickBot="1" x14ac:dyDescent="0.35">
      <c r="A100" s="216"/>
      <c r="B100" s="70" t="s">
        <v>52</v>
      </c>
      <c r="C100" s="47">
        <f>SUM(C96:C99)</f>
        <v>609647</v>
      </c>
      <c r="D100" s="47"/>
      <c r="E100" s="64">
        <f>SUM(E96:E99)</f>
        <v>610000</v>
      </c>
      <c r="F100" s="79"/>
      <c r="G100" s="65"/>
      <c r="H100" s="66"/>
      <c r="I100" s="66"/>
      <c r="J100" s="65"/>
      <c r="K100" s="67"/>
      <c r="L100" s="67"/>
      <c r="M100" s="67"/>
      <c r="N100" s="67"/>
      <c r="O100" s="67"/>
      <c r="P100" s="67"/>
      <c r="Q100" s="67"/>
      <c r="R100" s="67"/>
      <c r="S100" s="67"/>
      <c r="T100" s="68"/>
      <c r="U100" s="179"/>
      <c r="V100" s="69"/>
    </row>
    <row r="101" spans="1:22" ht="20.100000000000001" customHeight="1" x14ac:dyDescent="0.3">
      <c r="A101" s="211" t="s">
        <v>195</v>
      </c>
      <c r="B101" s="91" t="s">
        <v>196</v>
      </c>
      <c r="C101" s="37">
        <v>10858</v>
      </c>
      <c r="D101" s="52">
        <f>C101/C108</f>
        <v>0.27622875750483361</v>
      </c>
      <c r="E101" s="37">
        <v>11000</v>
      </c>
      <c r="F101" s="84">
        <v>1</v>
      </c>
      <c r="G101" s="37" t="s">
        <v>115</v>
      </c>
      <c r="H101" s="52" t="s">
        <v>115</v>
      </c>
      <c r="I101" s="52" t="s">
        <v>115</v>
      </c>
      <c r="J101" s="37" t="s">
        <v>115</v>
      </c>
      <c r="K101" s="16" t="s">
        <v>33</v>
      </c>
      <c r="L101" s="54" t="s">
        <v>34</v>
      </c>
      <c r="M101" s="53" t="s">
        <v>32</v>
      </c>
      <c r="N101" s="53" t="s">
        <v>32</v>
      </c>
      <c r="O101" s="53" t="s">
        <v>32</v>
      </c>
      <c r="P101" s="53" t="s">
        <v>32</v>
      </c>
      <c r="Q101" s="16" t="s">
        <v>33</v>
      </c>
      <c r="R101" s="15" t="s">
        <v>34</v>
      </c>
      <c r="S101" s="54" t="s">
        <v>34</v>
      </c>
      <c r="T101" s="108" t="s">
        <v>38</v>
      </c>
      <c r="U101" s="191">
        <v>18.45</v>
      </c>
      <c r="V101" s="204" t="s">
        <v>197</v>
      </c>
    </row>
    <row r="102" spans="1:22" ht="20.100000000000001" customHeight="1" x14ac:dyDescent="0.3">
      <c r="A102" s="212"/>
      <c r="B102" s="91" t="s">
        <v>133</v>
      </c>
      <c r="C102" s="37">
        <v>10090</v>
      </c>
      <c r="D102" s="52">
        <f>C102/C108</f>
        <v>0.25669074997455987</v>
      </c>
      <c r="E102" s="37">
        <v>10000</v>
      </c>
      <c r="F102" s="85">
        <v>1</v>
      </c>
      <c r="G102" s="37" t="s">
        <v>115</v>
      </c>
      <c r="H102" s="52" t="s">
        <v>115</v>
      </c>
      <c r="I102" s="52" t="s">
        <v>115</v>
      </c>
      <c r="J102" s="37" t="s">
        <v>115</v>
      </c>
      <c r="K102" s="16" t="s">
        <v>33</v>
      </c>
      <c r="L102" s="54" t="s">
        <v>34</v>
      </c>
      <c r="M102" s="53" t="s">
        <v>32</v>
      </c>
      <c r="N102" s="53" t="s">
        <v>32</v>
      </c>
      <c r="O102" s="53" t="s">
        <v>32</v>
      </c>
      <c r="P102" s="53" t="s">
        <v>32</v>
      </c>
      <c r="Q102" s="16" t="s">
        <v>33</v>
      </c>
      <c r="R102" s="15" t="s">
        <v>34</v>
      </c>
      <c r="S102" s="54" t="s">
        <v>34</v>
      </c>
      <c r="T102" s="16" t="s">
        <v>38</v>
      </c>
      <c r="U102" s="16">
        <v>18.45</v>
      </c>
      <c r="V102" s="207"/>
    </row>
    <row r="103" spans="1:22" ht="20.100000000000001" customHeight="1" x14ac:dyDescent="0.3">
      <c r="A103" s="212"/>
      <c r="B103" s="91" t="s">
        <v>198</v>
      </c>
      <c r="C103" s="37">
        <v>5991</v>
      </c>
      <c r="D103" s="52">
        <f>C103/C108</f>
        <v>0.15241172280451817</v>
      </c>
      <c r="E103" s="37">
        <v>6000</v>
      </c>
      <c r="F103" s="85">
        <v>1</v>
      </c>
      <c r="G103" s="37" t="s">
        <v>115</v>
      </c>
      <c r="H103" s="52" t="s">
        <v>115</v>
      </c>
      <c r="I103" s="52" t="s">
        <v>115</v>
      </c>
      <c r="J103" s="37" t="s">
        <v>115</v>
      </c>
      <c r="K103" s="15" t="s">
        <v>34</v>
      </c>
      <c r="L103" s="54" t="s">
        <v>34</v>
      </c>
      <c r="M103" s="53" t="s">
        <v>32</v>
      </c>
      <c r="N103" s="53" t="s">
        <v>32</v>
      </c>
      <c r="O103" s="53" t="s">
        <v>32</v>
      </c>
      <c r="P103" s="53" t="s">
        <v>32</v>
      </c>
      <c r="Q103" s="61" t="s">
        <v>33</v>
      </c>
      <c r="R103" s="15" t="s">
        <v>34</v>
      </c>
      <c r="S103" s="54" t="s">
        <v>34</v>
      </c>
      <c r="T103" s="193" t="s">
        <v>38</v>
      </c>
      <c r="U103" s="193">
        <v>16.649999999999999</v>
      </c>
      <c r="V103" s="207"/>
    </row>
    <row r="104" spans="1:22" ht="28.8" x14ac:dyDescent="0.3">
      <c r="A104" s="212"/>
      <c r="B104" s="92" t="s">
        <v>199</v>
      </c>
      <c r="C104" s="37">
        <v>3574</v>
      </c>
      <c r="D104" s="52">
        <f>C104/C108</f>
        <v>9.0922967334893662E-2</v>
      </c>
      <c r="E104" s="37">
        <v>4000</v>
      </c>
      <c r="F104" s="85">
        <v>1</v>
      </c>
      <c r="G104" s="37" t="s">
        <v>115</v>
      </c>
      <c r="H104" s="52" t="s">
        <v>115</v>
      </c>
      <c r="I104" s="52" t="s">
        <v>115</v>
      </c>
      <c r="J104" s="37" t="s">
        <v>115</v>
      </c>
      <c r="K104" s="15" t="s">
        <v>34</v>
      </c>
      <c r="L104" s="54" t="s">
        <v>34</v>
      </c>
      <c r="M104" s="53" t="s">
        <v>32</v>
      </c>
      <c r="N104" s="53" t="s">
        <v>32</v>
      </c>
      <c r="O104" s="53" t="s">
        <v>32</v>
      </c>
      <c r="P104" s="53" t="s">
        <v>32</v>
      </c>
      <c r="Q104" s="61" t="s">
        <v>33</v>
      </c>
      <c r="R104" s="15" t="s">
        <v>34</v>
      </c>
      <c r="S104" s="54" t="s">
        <v>34</v>
      </c>
      <c r="T104" s="193" t="s">
        <v>38</v>
      </c>
      <c r="U104" s="193">
        <v>16.649999999999999</v>
      </c>
      <c r="V104" s="207"/>
    </row>
    <row r="105" spans="1:22" ht="28.8" x14ac:dyDescent="0.3">
      <c r="A105" s="212"/>
      <c r="B105" s="92" t="s">
        <v>200</v>
      </c>
      <c r="C105" s="37">
        <v>3277</v>
      </c>
      <c r="D105" s="52">
        <f>C105/C108</f>
        <v>8.3367253485295612E-2</v>
      </c>
      <c r="E105" s="37">
        <v>3000</v>
      </c>
      <c r="F105" s="86">
        <v>1</v>
      </c>
      <c r="G105" s="37" t="s">
        <v>115</v>
      </c>
      <c r="H105" s="52" t="s">
        <v>115</v>
      </c>
      <c r="I105" s="52" t="s">
        <v>115</v>
      </c>
      <c r="J105" s="37" t="s">
        <v>115</v>
      </c>
      <c r="K105" s="15" t="s">
        <v>34</v>
      </c>
      <c r="L105" s="54" t="s">
        <v>34</v>
      </c>
      <c r="M105" s="53" t="s">
        <v>32</v>
      </c>
      <c r="N105" s="53" t="s">
        <v>32</v>
      </c>
      <c r="O105" s="53" t="s">
        <v>32</v>
      </c>
      <c r="P105" s="53" t="s">
        <v>32</v>
      </c>
      <c r="Q105" s="61" t="s">
        <v>33</v>
      </c>
      <c r="R105" s="15" t="s">
        <v>34</v>
      </c>
      <c r="S105" s="54" t="s">
        <v>34</v>
      </c>
      <c r="T105" s="193" t="s">
        <v>38</v>
      </c>
      <c r="U105" s="193">
        <v>16.649999999999999</v>
      </c>
      <c r="V105" s="207"/>
    </row>
    <row r="106" spans="1:22" ht="20.100000000000001" customHeight="1" x14ac:dyDescent="0.3">
      <c r="A106" s="213"/>
      <c r="B106" s="92" t="s">
        <v>201</v>
      </c>
      <c r="C106" s="37">
        <v>2898</v>
      </c>
      <c r="D106" s="52">
        <f>C106/C108</f>
        <v>7.37254502900173E-2</v>
      </c>
      <c r="E106" s="37">
        <v>3000</v>
      </c>
      <c r="F106" s="85">
        <v>1</v>
      </c>
      <c r="G106" s="37" t="s">
        <v>115</v>
      </c>
      <c r="H106" s="52" t="s">
        <v>115</v>
      </c>
      <c r="I106" s="52" t="s">
        <v>115</v>
      </c>
      <c r="J106" s="37" t="s">
        <v>115</v>
      </c>
      <c r="K106" s="15" t="s">
        <v>34</v>
      </c>
      <c r="L106" s="54" t="s">
        <v>34</v>
      </c>
      <c r="M106" s="53" t="s">
        <v>32</v>
      </c>
      <c r="N106" s="53" t="s">
        <v>32</v>
      </c>
      <c r="O106" s="53" t="s">
        <v>32</v>
      </c>
      <c r="P106" s="53" t="s">
        <v>32</v>
      </c>
      <c r="Q106" s="61" t="s">
        <v>33</v>
      </c>
      <c r="R106" s="15" t="s">
        <v>34</v>
      </c>
      <c r="S106" s="54" t="s">
        <v>34</v>
      </c>
      <c r="T106" s="193" t="s">
        <v>38</v>
      </c>
      <c r="U106" s="193">
        <v>16.649999999999999</v>
      </c>
      <c r="V106" s="207"/>
    </row>
    <row r="107" spans="1:22" ht="29.4" thickBot="1" x14ac:dyDescent="0.35">
      <c r="A107" s="213"/>
      <c r="B107" s="92" t="s">
        <v>202</v>
      </c>
      <c r="C107" s="37">
        <v>2620</v>
      </c>
      <c r="D107" s="52">
        <f>C107/C108</f>
        <v>6.6653098605881755E-2</v>
      </c>
      <c r="E107" s="49">
        <v>3000</v>
      </c>
      <c r="F107" s="87">
        <v>1</v>
      </c>
      <c r="G107" s="37" t="s">
        <v>115</v>
      </c>
      <c r="H107" s="52" t="s">
        <v>115</v>
      </c>
      <c r="I107" s="52" t="s">
        <v>115</v>
      </c>
      <c r="J107" s="37" t="s">
        <v>115</v>
      </c>
      <c r="K107" s="15" t="s">
        <v>34</v>
      </c>
      <c r="L107" s="54" t="s">
        <v>34</v>
      </c>
      <c r="M107" s="53" t="s">
        <v>32</v>
      </c>
      <c r="N107" s="53" t="s">
        <v>32</v>
      </c>
      <c r="O107" s="53" t="s">
        <v>32</v>
      </c>
      <c r="P107" s="53" t="s">
        <v>32</v>
      </c>
      <c r="Q107" s="61" t="s">
        <v>33</v>
      </c>
      <c r="R107" s="15" t="s">
        <v>34</v>
      </c>
      <c r="S107" s="54" t="s">
        <v>34</v>
      </c>
      <c r="T107" s="194" t="s">
        <v>38</v>
      </c>
      <c r="U107" s="195">
        <v>16.649999999999999</v>
      </c>
      <c r="V107" s="208"/>
    </row>
    <row r="108" spans="1:22" ht="29.4" thickBot="1" x14ac:dyDescent="0.35">
      <c r="A108" s="214"/>
      <c r="B108" s="70" t="s">
        <v>52</v>
      </c>
      <c r="C108" s="47">
        <f>SUM(C101:C107)</f>
        <v>39308</v>
      </c>
      <c r="D108" s="47"/>
      <c r="E108" s="64">
        <f>SUM(E101:E107)</f>
        <v>40000</v>
      </c>
      <c r="F108" s="79"/>
      <c r="G108" s="65"/>
      <c r="H108" s="66"/>
      <c r="I108" s="66"/>
      <c r="J108" s="65"/>
      <c r="K108" s="67"/>
      <c r="L108" s="67"/>
      <c r="M108" s="67"/>
      <c r="N108" s="67"/>
      <c r="O108" s="67"/>
      <c r="P108" s="67"/>
      <c r="Q108" s="67"/>
      <c r="R108" s="67"/>
      <c r="S108" s="67"/>
      <c r="T108" s="68"/>
      <c r="U108" s="179"/>
      <c r="V108" s="69"/>
    </row>
    <row r="109" spans="1:22" s="5" customFormat="1" ht="18.600000000000001" thickBot="1" x14ac:dyDescent="0.4">
      <c r="A109" s="13" t="s">
        <v>203</v>
      </c>
      <c r="B109" s="9"/>
      <c r="C109" s="78">
        <f>C14+C32+C38+C49+C51+C66+C73+C80+C86+C90+C95+C100+C108</f>
        <v>164012608</v>
      </c>
      <c r="D109" s="38"/>
      <c r="E109" s="78">
        <f>E14+E32+E38+E49+E51+E66+E73+E80+E86+E90+E95+E100+E108</f>
        <v>164737099</v>
      </c>
      <c r="F109" s="78"/>
      <c r="G109" s="12"/>
      <c r="H109" s="11"/>
      <c r="I109" s="11"/>
      <c r="J109" s="10"/>
      <c r="K109" s="9"/>
      <c r="L109" s="9"/>
      <c r="M109" s="9"/>
      <c r="N109" s="9"/>
      <c r="O109" s="9"/>
      <c r="P109" s="9"/>
      <c r="Q109" s="9"/>
      <c r="R109" s="9"/>
      <c r="S109" s="9"/>
      <c r="T109" s="9"/>
      <c r="U109" s="183"/>
      <c r="V109" s="8"/>
    </row>
    <row r="111" spans="1:22" x14ac:dyDescent="0.3">
      <c r="A111" t="s">
        <v>204</v>
      </c>
      <c r="C111" s="40" t="s">
        <v>4</v>
      </c>
      <c r="D111" s="40"/>
      <c r="E111" s="40"/>
      <c r="F111" s="40"/>
      <c r="J111" s="5"/>
    </row>
    <row r="112" spans="1:22" x14ac:dyDescent="0.3">
      <c r="C112" s="40"/>
      <c r="D112" s="40"/>
      <c r="E112" s="40"/>
      <c r="F112" s="40"/>
      <c r="J112" s="5"/>
    </row>
    <row r="113" spans="1:21" x14ac:dyDescent="0.3">
      <c r="A113" t="s">
        <v>205</v>
      </c>
      <c r="B113" s="7">
        <v>44515</v>
      </c>
      <c r="E113" s="7"/>
      <c r="F113" s="7"/>
      <c r="J113" s="6"/>
    </row>
    <row r="114" spans="1:21" x14ac:dyDescent="0.3">
      <c r="C114" s="40"/>
      <c r="D114" s="40"/>
      <c r="E114" s="40"/>
      <c r="F114" s="40"/>
      <c r="J114" s="5"/>
    </row>
    <row r="115" spans="1:21" x14ac:dyDescent="0.3">
      <c r="A115" t="s">
        <v>206</v>
      </c>
      <c r="B115" s="28">
        <v>0.6</v>
      </c>
      <c r="E115" s="41"/>
      <c r="F115" s="41"/>
      <c r="J115" s="4"/>
    </row>
    <row r="118" spans="1:21" x14ac:dyDescent="0.3">
      <c r="A118" s="2" t="s">
        <v>207</v>
      </c>
      <c r="C118" s="42" t="s">
        <v>208</v>
      </c>
      <c r="D118" s="42"/>
      <c r="E118" s="42"/>
      <c r="F118" s="42"/>
      <c r="J118" s="3"/>
      <c r="K118" s="2" t="s">
        <v>209</v>
      </c>
      <c r="L118" s="2"/>
    </row>
    <row r="119" spans="1:21" ht="15" thickBot="1" x14ac:dyDescent="0.35">
      <c r="A119" s="2"/>
      <c r="C119" s="42"/>
      <c r="D119" s="42"/>
      <c r="E119" s="42"/>
      <c r="F119" s="42"/>
      <c r="J119" s="3"/>
      <c r="K119" s="2"/>
      <c r="L119" s="2"/>
    </row>
    <row r="120" spans="1:21" ht="125.25" customHeight="1" x14ac:dyDescent="0.3">
      <c r="A120" s="112" t="s">
        <v>210</v>
      </c>
      <c r="B120" s="221" t="s">
        <v>32</v>
      </c>
      <c r="C120" s="222"/>
      <c r="D120" s="222"/>
      <c r="E120" s="222"/>
      <c r="F120" s="222"/>
      <c r="G120" s="222"/>
      <c r="H120" s="222"/>
      <c r="I120" s="222"/>
      <c r="J120" s="222"/>
      <c r="K120" s="117" t="s">
        <v>211</v>
      </c>
      <c r="L120" s="128" t="s">
        <v>212</v>
      </c>
      <c r="M120" s="118" t="s">
        <v>213</v>
      </c>
      <c r="N120" s="118" t="s">
        <v>214</v>
      </c>
      <c r="O120" s="118" t="s">
        <v>215</v>
      </c>
      <c r="P120" s="118" t="s">
        <v>216</v>
      </c>
      <c r="Q120" s="118" t="s">
        <v>217</v>
      </c>
      <c r="R120" s="118" t="s">
        <v>218</v>
      </c>
      <c r="S120" s="119" t="s">
        <v>219</v>
      </c>
      <c r="T120" s="124" t="s">
        <v>35</v>
      </c>
      <c r="U120" s="184"/>
    </row>
    <row r="121" spans="1:21" ht="115.2" x14ac:dyDescent="0.3">
      <c r="A121" s="114" t="s">
        <v>220</v>
      </c>
      <c r="B121" s="217" t="s">
        <v>33</v>
      </c>
      <c r="C121" s="218"/>
      <c r="D121" s="218"/>
      <c r="E121" s="218"/>
      <c r="F121" s="218"/>
      <c r="G121" s="218"/>
      <c r="H121" s="218"/>
      <c r="I121" s="218"/>
      <c r="J121" s="218"/>
      <c r="K121" s="127" t="s">
        <v>221</v>
      </c>
      <c r="L121" s="127" t="s">
        <v>222</v>
      </c>
      <c r="M121" s="116" t="s">
        <v>223</v>
      </c>
      <c r="N121" s="116" t="s">
        <v>224</v>
      </c>
      <c r="O121" s="116" t="s">
        <v>225</v>
      </c>
      <c r="P121" s="116" t="s">
        <v>226</v>
      </c>
      <c r="Q121" s="116" t="s">
        <v>227</v>
      </c>
      <c r="R121" s="116" t="s">
        <v>228</v>
      </c>
      <c r="S121" s="120" t="s">
        <v>229</v>
      </c>
      <c r="T121" s="125" t="s">
        <v>38</v>
      </c>
      <c r="U121" s="185"/>
    </row>
    <row r="122" spans="1:21" ht="87" thickBot="1" x14ac:dyDescent="0.35">
      <c r="A122" s="113" t="s">
        <v>230</v>
      </c>
      <c r="B122" s="219" t="s">
        <v>34</v>
      </c>
      <c r="C122" s="220"/>
      <c r="D122" s="220"/>
      <c r="E122" s="220"/>
      <c r="F122" s="220"/>
      <c r="G122" s="220"/>
      <c r="H122" s="220"/>
      <c r="I122" s="220"/>
      <c r="J122" s="220"/>
      <c r="K122" s="121" t="s">
        <v>231</v>
      </c>
      <c r="L122" s="129" t="s">
        <v>232</v>
      </c>
      <c r="M122" s="122" t="s">
        <v>233</v>
      </c>
      <c r="N122" s="122" t="s">
        <v>234</v>
      </c>
      <c r="O122" s="122" t="s">
        <v>235</v>
      </c>
      <c r="P122" s="122" t="s">
        <v>236</v>
      </c>
      <c r="Q122" s="122" t="s">
        <v>237</v>
      </c>
      <c r="R122" s="122" t="s">
        <v>238</v>
      </c>
      <c r="S122" s="123" t="s">
        <v>239</v>
      </c>
      <c r="T122" s="126" t="s">
        <v>48</v>
      </c>
      <c r="U122" s="186"/>
    </row>
    <row r="123" spans="1:21" x14ac:dyDescent="0.3">
      <c r="A123" s="2"/>
      <c r="C123" s="42"/>
      <c r="D123" s="42"/>
      <c r="E123" s="42"/>
      <c r="F123" s="42"/>
      <c r="J123" s="3"/>
      <c r="K123" s="2"/>
      <c r="L123" s="2"/>
    </row>
  </sheetData>
  <mergeCells count="24">
    <mergeCell ref="B121:J121"/>
    <mergeCell ref="B122:J122"/>
    <mergeCell ref="B120:J120"/>
    <mergeCell ref="A67:A73"/>
    <mergeCell ref="A74:A80"/>
    <mergeCell ref="A81:A86"/>
    <mergeCell ref="A87:A90"/>
    <mergeCell ref="A91:A95"/>
    <mergeCell ref="A96:A100"/>
    <mergeCell ref="K5:T5"/>
    <mergeCell ref="A6:A14"/>
    <mergeCell ref="A15:A32"/>
    <mergeCell ref="A33:A38"/>
    <mergeCell ref="A39:A49"/>
    <mergeCell ref="A50:A51"/>
    <mergeCell ref="V62:V65"/>
    <mergeCell ref="V67:V72"/>
    <mergeCell ref="V82:V85"/>
    <mergeCell ref="V101:V107"/>
    <mergeCell ref="V77:V79"/>
    <mergeCell ref="V74:V76"/>
    <mergeCell ref="V91:V92"/>
    <mergeCell ref="A52:A66"/>
    <mergeCell ref="A101:A108"/>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abSelected="1" topLeftCell="B1" workbookViewId="0">
      <selection activeCell="F17" sqref="F17"/>
    </sheetView>
  </sheetViews>
  <sheetFormatPr defaultColWidth="8.88671875" defaultRowHeight="14.4" x14ac:dyDescent="0.3"/>
  <cols>
    <col min="1" max="1" width="6.44140625" style="17" customWidth="1"/>
    <col min="2" max="2" width="7.88671875" style="17" customWidth="1"/>
    <col min="3" max="3" width="30" style="17" customWidth="1"/>
    <col min="4" max="4" width="15.44140625" style="136" customWidth="1"/>
    <col min="5" max="5" width="10.109375" style="136" customWidth="1"/>
    <col min="6" max="6" width="55.44140625" style="136" customWidth="1"/>
    <col min="7" max="7" width="2.109375" style="136" customWidth="1"/>
    <col min="8" max="8" width="8.88671875" style="17"/>
    <col min="9" max="9" width="80.109375" style="17" customWidth="1"/>
    <col min="10" max="10" width="8.88671875" style="17"/>
    <col min="11" max="256" width="8.88671875" style="136"/>
    <col min="257" max="257" width="6.44140625" style="136" customWidth="1"/>
    <col min="258" max="258" width="30" style="136" customWidth="1"/>
    <col min="259" max="260" width="15.44140625" style="136" customWidth="1"/>
    <col min="261" max="261" width="2.109375" style="136" customWidth="1"/>
    <col min="262" max="262" width="8.88671875" style="136"/>
    <col min="263" max="263" width="80.109375" style="136" customWidth="1"/>
    <col min="264" max="512" width="8.88671875" style="136"/>
    <col min="513" max="513" width="6.44140625" style="136" customWidth="1"/>
    <col min="514" max="514" width="30" style="136" customWidth="1"/>
    <col min="515" max="516" width="15.44140625" style="136" customWidth="1"/>
    <col min="517" max="517" width="2.109375" style="136" customWidth="1"/>
    <col min="518" max="518" width="8.88671875" style="136"/>
    <col min="519" max="519" width="80.109375" style="136" customWidth="1"/>
    <col min="520" max="768" width="8.88671875" style="136"/>
    <col min="769" max="769" width="6.44140625" style="136" customWidth="1"/>
    <col min="770" max="770" width="30" style="136" customWidth="1"/>
    <col min="771" max="772" width="15.44140625" style="136" customWidth="1"/>
    <col min="773" max="773" width="2.109375" style="136" customWidth="1"/>
    <col min="774" max="774" width="8.88671875" style="136"/>
    <col min="775" max="775" width="80.109375" style="136" customWidth="1"/>
    <col min="776" max="1024" width="8.88671875" style="136"/>
    <col min="1025" max="1025" width="6.44140625" style="136" customWidth="1"/>
    <col min="1026" max="1026" width="30" style="136" customWidth="1"/>
    <col min="1027" max="1028" width="15.44140625" style="136" customWidth="1"/>
    <col min="1029" max="1029" width="2.109375" style="136" customWidth="1"/>
    <col min="1030" max="1030" width="8.88671875" style="136"/>
    <col min="1031" max="1031" width="80.109375" style="136" customWidth="1"/>
    <col min="1032" max="1280" width="8.88671875" style="136"/>
    <col min="1281" max="1281" width="6.44140625" style="136" customWidth="1"/>
    <col min="1282" max="1282" width="30" style="136" customWidth="1"/>
    <col min="1283" max="1284" width="15.44140625" style="136" customWidth="1"/>
    <col min="1285" max="1285" width="2.109375" style="136" customWidth="1"/>
    <col min="1286" max="1286" width="8.88671875" style="136"/>
    <col min="1287" max="1287" width="80.109375" style="136" customWidth="1"/>
    <col min="1288" max="1536" width="8.88671875" style="136"/>
    <col min="1537" max="1537" width="6.44140625" style="136" customWidth="1"/>
    <col min="1538" max="1538" width="30" style="136" customWidth="1"/>
    <col min="1539" max="1540" width="15.44140625" style="136" customWidth="1"/>
    <col min="1541" max="1541" width="2.109375" style="136" customWidth="1"/>
    <col min="1542" max="1542" width="8.88671875" style="136"/>
    <col min="1543" max="1543" width="80.109375" style="136" customWidth="1"/>
    <col min="1544" max="1792" width="8.88671875" style="136"/>
    <col min="1793" max="1793" width="6.44140625" style="136" customWidth="1"/>
    <col min="1794" max="1794" width="30" style="136" customWidth="1"/>
    <col min="1795" max="1796" width="15.44140625" style="136" customWidth="1"/>
    <col min="1797" max="1797" width="2.109375" style="136" customWidth="1"/>
    <col min="1798" max="1798" width="8.88671875" style="136"/>
    <col min="1799" max="1799" width="80.109375" style="136" customWidth="1"/>
    <col min="1800" max="2048" width="8.88671875" style="136"/>
    <col min="2049" max="2049" width="6.44140625" style="136" customWidth="1"/>
    <col min="2050" max="2050" width="30" style="136" customWidth="1"/>
    <col min="2051" max="2052" width="15.44140625" style="136" customWidth="1"/>
    <col min="2053" max="2053" width="2.109375" style="136" customWidth="1"/>
    <col min="2054" max="2054" width="8.88671875" style="136"/>
    <col min="2055" max="2055" width="80.109375" style="136" customWidth="1"/>
    <col min="2056" max="2304" width="8.88671875" style="136"/>
    <col min="2305" max="2305" width="6.44140625" style="136" customWidth="1"/>
    <col min="2306" max="2306" width="30" style="136" customWidth="1"/>
    <col min="2307" max="2308" width="15.44140625" style="136" customWidth="1"/>
    <col min="2309" max="2309" width="2.109375" style="136" customWidth="1"/>
    <col min="2310" max="2310" width="8.88671875" style="136"/>
    <col min="2311" max="2311" width="80.109375" style="136" customWidth="1"/>
    <col min="2312" max="2560" width="8.88671875" style="136"/>
    <col min="2561" max="2561" width="6.44140625" style="136" customWidth="1"/>
    <col min="2562" max="2562" width="30" style="136" customWidth="1"/>
    <col min="2563" max="2564" width="15.44140625" style="136" customWidth="1"/>
    <col min="2565" max="2565" width="2.109375" style="136" customWidth="1"/>
    <col min="2566" max="2566" width="8.88671875" style="136"/>
    <col min="2567" max="2567" width="80.109375" style="136" customWidth="1"/>
    <col min="2568" max="2816" width="8.88671875" style="136"/>
    <col min="2817" max="2817" width="6.44140625" style="136" customWidth="1"/>
    <col min="2818" max="2818" width="30" style="136" customWidth="1"/>
    <col min="2819" max="2820" width="15.44140625" style="136" customWidth="1"/>
    <col min="2821" max="2821" width="2.109375" style="136" customWidth="1"/>
    <col min="2822" max="2822" width="8.88671875" style="136"/>
    <col min="2823" max="2823" width="80.109375" style="136" customWidth="1"/>
    <col min="2824" max="3072" width="8.88671875" style="136"/>
    <col min="3073" max="3073" width="6.44140625" style="136" customWidth="1"/>
    <col min="3074" max="3074" width="30" style="136" customWidth="1"/>
    <col min="3075" max="3076" width="15.44140625" style="136" customWidth="1"/>
    <col min="3077" max="3077" width="2.109375" style="136" customWidth="1"/>
    <col min="3078" max="3078" width="8.88671875" style="136"/>
    <col min="3079" max="3079" width="80.109375" style="136" customWidth="1"/>
    <col min="3080" max="3328" width="8.88671875" style="136"/>
    <col min="3329" max="3329" width="6.44140625" style="136" customWidth="1"/>
    <col min="3330" max="3330" width="30" style="136" customWidth="1"/>
    <col min="3331" max="3332" width="15.44140625" style="136" customWidth="1"/>
    <col min="3333" max="3333" width="2.109375" style="136" customWidth="1"/>
    <col min="3334" max="3334" width="8.88671875" style="136"/>
    <col min="3335" max="3335" width="80.109375" style="136" customWidth="1"/>
    <col min="3336" max="3584" width="8.88671875" style="136"/>
    <col min="3585" max="3585" width="6.44140625" style="136" customWidth="1"/>
    <col min="3586" max="3586" width="30" style="136" customWidth="1"/>
    <col min="3587" max="3588" width="15.44140625" style="136" customWidth="1"/>
    <col min="3589" max="3589" width="2.109375" style="136" customWidth="1"/>
    <col min="3590" max="3590" width="8.88671875" style="136"/>
    <col min="3591" max="3591" width="80.109375" style="136" customWidth="1"/>
    <col min="3592" max="3840" width="8.88671875" style="136"/>
    <col min="3841" max="3841" width="6.44140625" style="136" customWidth="1"/>
    <col min="3842" max="3842" width="30" style="136" customWidth="1"/>
    <col min="3843" max="3844" width="15.44140625" style="136" customWidth="1"/>
    <col min="3845" max="3845" width="2.109375" style="136" customWidth="1"/>
    <col min="3846" max="3846" width="8.88671875" style="136"/>
    <col min="3847" max="3847" width="80.109375" style="136" customWidth="1"/>
    <col min="3848" max="4096" width="8.88671875" style="136"/>
    <col min="4097" max="4097" width="6.44140625" style="136" customWidth="1"/>
    <col min="4098" max="4098" width="30" style="136" customWidth="1"/>
    <col min="4099" max="4100" width="15.44140625" style="136" customWidth="1"/>
    <col min="4101" max="4101" width="2.109375" style="136" customWidth="1"/>
    <col min="4102" max="4102" width="8.88671875" style="136"/>
    <col min="4103" max="4103" width="80.109375" style="136" customWidth="1"/>
    <col min="4104" max="4352" width="8.88671875" style="136"/>
    <col min="4353" max="4353" width="6.44140625" style="136" customWidth="1"/>
    <col min="4354" max="4354" width="30" style="136" customWidth="1"/>
    <col min="4355" max="4356" width="15.44140625" style="136" customWidth="1"/>
    <col min="4357" max="4357" width="2.109375" style="136" customWidth="1"/>
    <col min="4358" max="4358" width="8.88671875" style="136"/>
    <col min="4359" max="4359" width="80.109375" style="136" customWidth="1"/>
    <col min="4360" max="4608" width="8.88671875" style="136"/>
    <col min="4609" max="4609" width="6.44140625" style="136" customWidth="1"/>
    <col min="4610" max="4610" width="30" style="136" customWidth="1"/>
    <col min="4611" max="4612" width="15.44140625" style="136" customWidth="1"/>
    <col min="4613" max="4613" width="2.109375" style="136" customWidth="1"/>
    <col min="4614" max="4614" width="8.88671875" style="136"/>
    <col min="4615" max="4615" width="80.109375" style="136" customWidth="1"/>
    <col min="4616" max="4864" width="8.88671875" style="136"/>
    <col min="4865" max="4865" width="6.44140625" style="136" customWidth="1"/>
    <col min="4866" max="4866" width="30" style="136" customWidth="1"/>
    <col min="4867" max="4868" width="15.44140625" style="136" customWidth="1"/>
    <col min="4869" max="4869" width="2.109375" style="136" customWidth="1"/>
    <col min="4870" max="4870" width="8.88671875" style="136"/>
    <col min="4871" max="4871" width="80.109375" style="136" customWidth="1"/>
    <col min="4872" max="5120" width="8.88671875" style="136"/>
    <col min="5121" max="5121" width="6.44140625" style="136" customWidth="1"/>
    <col min="5122" max="5122" width="30" style="136" customWidth="1"/>
    <col min="5123" max="5124" width="15.44140625" style="136" customWidth="1"/>
    <col min="5125" max="5125" width="2.109375" style="136" customWidth="1"/>
    <col min="5126" max="5126" width="8.88671875" style="136"/>
    <col min="5127" max="5127" width="80.109375" style="136" customWidth="1"/>
    <col min="5128" max="5376" width="8.88671875" style="136"/>
    <col min="5377" max="5377" width="6.44140625" style="136" customWidth="1"/>
    <col min="5378" max="5378" width="30" style="136" customWidth="1"/>
    <col min="5379" max="5380" width="15.44140625" style="136" customWidth="1"/>
    <col min="5381" max="5381" width="2.109375" style="136" customWidth="1"/>
    <col min="5382" max="5382" width="8.88671875" style="136"/>
    <col min="5383" max="5383" width="80.109375" style="136" customWidth="1"/>
    <col min="5384" max="5632" width="8.88671875" style="136"/>
    <col min="5633" max="5633" width="6.44140625" style="136" customWidth="1"/>
    <col min="5634" max="5634" width="30" style="136" customWidth="1"/>
    <col min="5635" max="5636" width="15.44140625" style="136" customWidth="1"/>
    <col min="5637" max="5637" width="2.109375" style="136" customWidth="1"/>
    <col min="5638" max="5638" width="8.88671875" style="136"/>
    <col min="5639" max="5639" width="80.109375" style="136" customWidth="1"/>
    <col min="5640" max="5888" width="8.88671875" style="136"/>
    <col min="5889" max="5889" width="6.44140625" style="136" customWidth="1"/>
    <col min="5890" max="5890" width="30" style="136" customWidth="1"/>
    <col min="5891" max="5892" width="15.44140625" style="136" customWidth="1"/>
    <col min="5893" max="5893" width="2.109375" style="136" customWidth="1"/>
    <col min="5894" max="5894" width="8.88671875" style="136"/>
    <col min="5895" max="5895" width="80.109375" style="136" customWidth="1"/>
    <col min="5896" max="6144" width="8.88671875" style="136"/>
    <col min="6145" max="6145" width="6.44140625" style="136" customWidth="1"/>
    <col min="6146" max="6146" width="30" style="136" customWidth="1"/>
    <col min="6147" max="6148" width="15.44140625" style="136" customWidth="1"/>
    <col min="6149" max="6149" width="2.109375" style="136" customWidth="1"/>
    <col min="6150" max="6150" width="8.88671875" style="136"/>
    <col min="6151" max="6151" width="80.109375" style="136" customWidth="1"/>
    <col min="6152" max="6400" width="8.88671875" style="136"/>
    <col min="6401" max="6401" width="6.44140625" style="136" customWidth="1"/>
    <col min="6402" max="6402" width="30" style="136" customWidth="1"/>
    <col min="6403" max="6404" width="15.44140625" style="136" customWidth="1"/>
    <col min="6405" max="6405" width="2.109375" style="136" customWidth="1"/>
    <col min="6406" max="6406" width="8.88671875" style="136"/>
    <col min="6407" max="6407" width="80.109375" style="136" customWidth="1"/>
    <col min="6408" max="6656" width="8.88671875" style="136"/>
    <col min="6657" max="6657" width="6.44140625" style="136" customWidth="1"/>
    <col min="6658" max="6658" width="30" style="136" customWidth="1"/>
    <col min="6659" max="6660" width="15.44140625" style="136" customWidth="1"/>
    <col min="6661" max="6661" width="2.109375" style="136" customWidth="1"/>
    <col min="6662" max="6662" width="8.88671875" style="136"/>
    <col min="6663" max="6663" width="80.109375" style="136" customWidth="1"/>
    <col min="6664" max="6912" width="8.88671875" style="136"/>
    <col min="6913" max="6913" width="6.44140625" style="136" customWidth="1"/>
    <col min="6914" max="6914" width="30" style="136" customWidth="1"/>
    <col min="6915" max="6916" width="15.44140625" style="136" customWidth="1"/>
    <col min="6917" max="6917" width="2.109375" style="136" customWidth="1"/>
    <col min="6918" max="6918" width="8.88671875" style="136"/>
    <col min="6919" max="6919" width="80.109375" style="136" customWidth="1"/>
    <col min="6920" max="7168" width="8.88671875" style="136"/>
    <col min="7169" max="7169" width="6.44140625" style="136" customWidth="1"/>
    <col min="7170" max="7170" width="30" style="136" customWidth="1"/>
    <col min="7171" max="7172" width="15.44140625" style="136" customWidth="1"/>
    <col min="7173" max="7173" width="2.109375" style="136" customWidth="1"/>
    <col min="7174" max="7174" width="8.88671875" style="136"/>
    <col min="7175" max="7175" width="80.109375" style="136" customWidth="1"/>
    <col min="7176" max="7424" width="8.88671875" style="136"/>
    <col min="7425" max="7425" width="6.44140625" style="136" customWidth="1"/>
    <col min="7426" max="7426" width="30" style="136" customWidth="1"/>
    <col min="7427" max="7428" width="15.44140625" style="136" customWidth="1"/>
    <col min="7429" max="7429" width="2.109375" style="136" customWidth="1"/>
    <col min="7430" max="7430" width="8.88671875" style="136"/>
    <col min="7431" max="7431" width="80.109375" style="136" customWidth="1"/>
    <col min="7432" max="7680" width="8.88671875" style="136"/>
    <col min="7681" max="7681" width="6.44140625" style="136" customWidth="1"/>
    <col min="7682" max="7682" width="30" style="136" customWidth="1"/>
    <col min="7683" max="7684" width="15.44140625" style="136" customWidth="1"/>
    <col min="7685" max="7685" width="2.109375" style="136" customWidth="1"/>
    <col min="7686" max="7686" width="8.88671875" style="136"/>
    <col min="7687" max="7687" width="80.109375" style="136" customWidth="1"/>
    <col min="7688" max="7936" width="8.88671875" style="136"/>
    <col min="7937" max="7937" width="6.44140625" style="136" customWidth="1"/>
    <col min="7938" max="7938" width="30" style="136" customWidth="1"/>
    <col min="7939" max="7940" width="15.44140625" style="136" customWidth="1"/>
    <col min="7941" max="7941" width="2.109375" style="136" customWidth="1"/>
    <col min="7942" max="7942" width="8.88671875" style="136"/>
    <col min="7943" max="7943" width="80.109375" style="136" customWidth="1"/>
    <col min="7944" max="8192" width="8.88671875" style="136"/>
    <col min="8193" max="8193" width="6.44140625" style="136" customWidth="1"/>
    <col min="8194" max="8194" width="30" style="136" customWidth="1"/>
    <col min="8195" max="8196" width="15.44140625" style="136" customWidth="1"/>
    <col min="8197" max="8197" width="2.109375" style="136" customWidth="1"/>
    <col min="8198" max="8198" width="8.88671875" style="136"/>
    <col min="8199" max="8199" width="80.109375" style="136" customWidth="1"/>
    <col min="8200" max="8448" width="8.88671875" style="136"/>
    <col min="8449" max="8449" width="6.44140625" style="136" customWidth="1"/>
    <col min="8450" max="8450" width="30" style="136" customWidth="1"/>
    <col min="8451" max="8452" width="15.44140625" style="136" customWidth="1"/>
    <col min="8453" max="8453" width="2.109375" style="136" customWidth="1"/>
    <col min="8454" max="8454" width="8.88671875" style="136"/>
    <col min="8455" max="8455" width="80.109375" style="136" customWidth="1"/>
    <col min="8456" max="8704" width="8.88671875" style="136"/>
    <col min="8705" max="8705" width="6.44140625" style="136" customWidth="1"/>
    <col min="8706" max="8706" width="30" style="136" customWidth="1"/>
    <col min="8707" max="8708" width="15.44140625" style="136" customWidth="1"/>
    <col min="8709" max="8709" width="2.109375" style="136" customWidth="1"/>
    <col min="8710" max="8710" width="8.88671875" style="136"/>
    <col min="8711" max="8711" width="80.109375" style="136" customWidth="1"/>
    <col min="8712" max="8960" width="8.88671875" style="136"/>
    <col min="8961" max="8961" width="6.44140625" style="136" customWidth="1"/>
    <col min="8962" max="8962" width="30" style="136" customWidth="1"/>
    <col min="8963" max="8964" width="15.44140625" style="136" customWidth="1"/>
    <col min="8965" max="8965" width="2.109375" style="136" customWidth="1"/>
    <col min="8966" max="8966" width="8.88671875" style="136"/>
    <col min="8967" max="8967" width="80.109375" style="136" customWidth="1"/>
    <col min="8968" max="9216" width="8.88671875" style="136"/>
    <col min="9217" max="9217" width="6.44140625" style="136" customWidth="1"/>
    <col min="9218" max="9218" width="30" style="136" customWidth="1"/>
    <col min="9219" max="9220" width="15.44140625" style="136" customWidth="1"/>
    <col min="9221" max="9221" width="2.109375" style="136" customWidth="1"/>
    <col min="9222" max="9222" width="8.88671875" style="136"/>
    <col min="9223" max="9223" width="80.109375" style="136" customWidth="1"/>
    <col min="9224" max="9472" width="8.88671875" style="136"/>
    <col min="9473" max="9473" width="6.44140625" style="136" customWidth="1"/>
    <col min="9474" max="9474" width="30" style="136" customWidth="1"/>
    <col min="9475" max="9476" width="15.44140625" style="136" customWidth="1"/>
    <col min="9477" max="9477" width="2.109375" style="136" customWidth="1"/>
    <col min="9478" max="9478" width="8.88671875" style="136"/>
    <col min="9479" max="9479" width="80.109375" style="136" customWidth="1"/>
    <col min="9480" max="9728" width="8.88671875" style="136"/>
    <col min="9729" max="9729" width="6.44140625" style="136" customWidth="1"/>
    <col min="9730" max="9730" width="30" style="136" customWidth="1"/>
    <col min="9731" max="9732" width="15.44140625" style="136" customWidth="1"/>
    <col min="9733" max="9733" width="2.109375" style="136" customWidth="1"/>
    <col min="9734" max="9734" width="8.88671875" style="136"/>
    <col min="9735" max="9735" width="80.109375" style="136" customWidth="1"/>
    <col min="9736" max="9984" width="8.88671875" style="136"/>
    <col min="9985" max="9985" width="6.44140625" style="136" customWidth="1"/>
    <col min="9986" max="9986" width="30" style="136" customWidth="1"/>
    <col min="9987" max="9988" width="15.44140625" style="136" customWidth="1"/>
    <col min="9989" max="9989" width="2.109375" style="136" customWidth="1"/>
    <col min="9990" max="9990" width="8.88671875" style="136"/>
    <col min="9991" max="9991" width="80.109375" style="136" customWidth="1"/>
    <col min="9992" max="10240" width="8.88671875" style="136"/>
    <col min="10241" max="10241" width="6.44140625" style="136" customWidth="1"/>
    <col min="10242" max="10242" width="30" style="136" customWidth="1"/>
    <col min="10243" max="10244" width="15.44140625" style="136" customWidth="1"/>
    <col min="10245" max="10245" width="2.109375" style="136" customWidth="1"/>
    <col min="10246" max="10246" width="8.88671875" style="136"/>
    <col min="10247" max="10247" width="80.109375" style="136" customWidth="1"/>
    <col min="10248" max="10496" width="8.88671875" style="136"/>
    <col min="10497" max="10497" width="6.44140625" style="136" customWidth="1"/>
    <col min="10498" max="10498" width="30" style="136" customWidth="1"/>
    <col min="10499" max="10500" width="15.44140625" style="136" customWidth="1"/>
    <col min="10501" max="10501" width="2.109375" style="136" customWidth="1"/>
    <col min="10502" max="10502" width="8.88671875" style="136"/>
    <col min="10503" max="10503" width="80.109375" style="136" customWidth="1"/>
    <col min="10504" max="10752" width="8.88671875" style="136"/>
    <col min="10753" max="10753" width="6.44140625" style="136" customWidth="1"/>
    <col min="10754" max="10754" width="30" style="136" customWidth="1"/>
    <col min="10755" max="10756" width="15.44140625" style="136" customWidth="1"/>
    <col min="10757" max="10757" width="2.109375" style="136" customWidth="1"/>
    <col min="10758" max="10758" width="8.88671875" style="136"/>
    <col min="10759" max="10759" width="80.109375" style="136" customWidth="1"/>
    <col min="10760" max="11008" width="8.88671875" style="136"/>
    <col min="11009" max="11009" width="6.44140625" style="136" customWidth="1"/>
    <col min="11010" max="11010" width="30" style="136" customWidth="1"/>
    <col min="11011" max="11012" width="15.44140625" style="136" customWidth="1"/>
    <col min="11013" max="11013" width="2.109375" style="136" customWidth="1"/>
    <col min="11014" max="11014" width="8.88671875" style="136"/>
    <col min="11015" max="11015" width="80.109375" style="136" customWidth="1"/>
    <col min="11016" max="11264" width="8.88671875" style="136"/>
    <col min="11265" max="11265" width="6.44140625" style="136" customWidth="1"/>
    <col min="11266" max="11266" width="30" style="136" customWidth="1"/>
    <col min="11267" max="11268" width="15.44140625" style="136" customWidth="1"/>
    <col min="11269" max="11269" width="2.109375" style="136" customWidth="1"/>
    <col min="11270" max="11270" width="8.88671875" style="136"/>
    <col min="11271" max="11271" width="80.109375" style="136" customWidth="1"/>
    <col min="11272" max="11520" width="8.88671875" style="136"/>
    <col min="11521" max="11521" width="6.44140625" style="136" customWidth="1"/>
    <col min="11522" max="11522" width="30" style="136" customWidth="1"/>
    <col min="11523" max="11524" width="15.44140625" style="136" customWidth="1"/>
    <col min="11525" max="11525" width="2.109375" style="136" customWidth="1"/>
    <col min="11526" max="11526" width="8.88671875" style="136"/>
    <col min="11527" max="11527" width="80.109375" style="136" customWidth="1"/>
    <col min="11528" max="11776" width="8.88671875" style="136"/>
    <col min="11777" max="11777" width="6.44140625" style="136" customWidth="1"/>
    <col min="11778" max="11778" width="30" style="136" customWidth="1"/>
    <col min="11779" max="11780" width="15.44140625" style="136" customWidth="1"/>
    <col min="11781" max="11781" width="2.109375" style="136" customWidth="1"/>
    <col min="11782" max="11782" width="8.88671875" style="136"/>
    <col min="11783" max="11783" width="80.109375" style="136" customWidth="1"/>
    <col min="11784" max="12032" width="8.88671875" style="136"/>
    <col min="12033" max="12033" width="6.44140625" style="136" customWidth="1"/>
    <col min="12034" max="12034" width="30" style="136" customWidth="1"/>
    <col min="12035" max="12036" width="15.44140625" style="136" customWidth="1"/>
    <col min="12037" max="12037" width="2.109375" style="136" customWidth="1"/>
    <col min="12038" max="12038" width="8.88671875" style="136"/>
    <col min="12039" max="12039" width="80.109375" style="136" customWidth="1"/>
    <col min="12040" max="12288" width="8.88671875" style="136"/>
    <col min="12289" max="12289" width="6.44140625" style="136" customWidth="1"/>
    <col min="12290" max="12290" width="30" style="136" customWidth="1"/>
    <col min="12291" max="12292" width="15.44140625" style="136" customWidth="1"/>
    <col min="12293" max="12293" width="2.109375" style="136" customWidth="1"/>
    <col min="12294" max="12294" width="8.88671875" style="136"/>
    <col min="12295" max="12295" width="80.109375" style="136" customWidth="1"/>
    <col min="12296" max="12544" width="8.88671875" style="136"/>
    <col min="12545" max="12545" width="6.44140625" style="136" customWidth="1"/>
    <col min="12546" max="12546" width="30" style="136" customWidth="1"/>
    <col min="12547" max="12548" width="15.44140625" style="136" customWidth="1"/>
    <col min="12549" max="12549" width="2.109375" style="136" customWidth="1"/>
    <col min="12550" max="12550" width="8.88671875" style="136"/>
    <col min="12551" max="12551" width="80.109375" style="136" customWidth="1"/>
    <col min="12552" max="12800" width="8.88671875" style="136"/>
    <col min="12801" max="12801" width="6.44140625" style="136" customWidth="1"/>
    <col min="12802" max="12802" width="30" style="136" customWidth="1"/>
    <col min="12803" max="12804" width="15.44140625" style="136" customWidth="1"/>
    <col min="12805" max="12805" width="2.109375" style="136" customWidth="1"/>
    <col min="12806" max="12806" width="8.88671875" style="136"/>
    <col min="12807" max="12807" width="80.109375" style="136" customWidth="1"/>
    <col min="12808" max="13056" width="8.88671875" style="136"/>
    <col min="13057" max="13057" width="6.44140625" style="136" customWidth="1"/>
    <col min="13058" max="13058" width="30" style="136" customWidth="1"/>
    <col min="13059" max="13060" width="15.44140625" style="136" customWidth="1"/>
    <col min="13061" max="13061" width="2.109375" style="136" customWidth="1"/>
    <col min="13062" max="13062" width="8.88671875" style="136"/>
    <col min="13063" max="13063" width="80.109375" style="136" customWidth="1"/>
    <col min="13064" max="13312" width="8.88671875" style="136"/>
    <col min="13313" max="13313" width="6.44140625" style="136" customWidth="1"/>
    <col min="13314" max="13314" width="30" style="136" customWidth="1"/>
    <col min="13315" max="13316" width="15.44140625" style="136" customWidth="1"/>
    <col min="13317" max="13317" width="2.109375" style="136" customWidth="1"/>
    <col min="13318" max="13318" width="8.88671875" style="136"/>
    <col min="13319" max="13319" width="80.109375" style="136" customWidth="1"/>
    <col min="13320" max="13568" width="8.88671875" style="136"/>
    <col min="13569" max="13569" width="6.44140625" style="136" customWidth="1"/>
    <col min="13570" max="13570" width="30" style="136" customWidth="1"/>
    <col min="13571" max="13572" width="15.44140625" style="136" customWidth="1"/>
    <col min="13573" max="13573" width="2.109375" style="136" customWidth="1"/>
    <col min="13574" max="13574" width="8.88671875" style="136"/>
    <col min="13575" max="13575" width="80.109375" style="136" customWidth="1"/>
    <col min="13576" max="13824" width="8.88671875" style="136"/>
    <col min="13825" max="13825" width="6.44140625" style="136" customWidth="1"/>
    <col min="13826" max="13826" width="30" style="136" customWidth="1"/>
    <col min="13827" max="13828" width="15.44140625" style="136" customWidth="1"/>
    <col min="13829" max="13829" width="2.109375" style="136" customWidth="1"/>
    <col min="13830" max="13830" width="8.88671875" style="136"/>
    <col min="13831" max="13831" width="80.109375" style="136" customWidth="1"/>
    <col min="13832" max="14080" width="8.88671875" style="136"/>
    <col min="14081" max="14081" width="6.44140625" style="136" customWidth="1"/>
    <col min="14082" max="14082" width="30" style="136" customWidth="1"/>
    <col min="14083" max="14084" width="15.44140625" style="136" customWidth="1"/>
    <col min="14085" max="14085" width="2.109375" style="136" customWidth="1"/>
    <col min="14086" max="14086" width="8.88671875" style="136"/>
    <col min="14087" max="14087" width="80.109375" style="136" customWidth="1"/>
    <col min="14088" max="14336" width="8.88671875" style="136"/>
    <col min="14337" max="14337" width="6.44140625" style="136" customWidth="1"/>
    <col min="14338" max="14338" width="30" style="136" customWidth="1"/>
    <col min="14339" max="14340" width="15.44140625" style="136" customWidth="1"/>
    <col min="14341" max="14341" width="2.109375" style="136" customWidth="1"/>
    <col min="14342" max="14342" width="8.88671875" style="136"/>
    <col min="14343" max="14343" width="80.109375" style="136" customWidth="1"/>
    <col min="14344" max="14592" width="8.88671875" style="136"/>
    <col min="14593" max="14593" width="6.44140625" style="136" customWidth="1"/>
    <col min="14594" max="14594" width="30" style="136" customWidth="1"/>
    <col min="14595" max="14596" width="15.44140625" style="136" customWidth="1"/>
    <col min="14597" max="14597" width="2.109375" style="136" customWidth="1"/>
    <col min="14598" max="14598" width="8.88671875" style="136"/>
    <col min="14599" max="14599" width="80.109375" style="136" customWidth="1"/>
    <col min="14600" max="14848" width="8.88671875" style="136"/>
    <col min="14849" max="14849" width="6.44140625" style="136" customWidth="1"/>
    <col min="14850" max="14850" width="30" style="136" customWidth="1"/>
    <col min="14851" max="14852" width="15.44140625" style="136" customWidth="1"/>
    <col min="14853" max="14853" width="2.109375" style="136" customWidth="1"/>
    <col min="14854" max="14854" width="8.88671875" style="136"/>
    <col min="14855" max="14855" width="80.109375" style="136" customWidth="1"/>
    <col min="14856" max="15104" width="8.88671875" style="136"/>
    <col min="15105" max="15105" width="6.44140625" style="136" customWidth="1"/>
    <col min="15106" max="15106" width="30" style="136" customWidth="1"/>
    <col min="15107" max="15108" width="15.44140625" style="136" customWidth="1"/>
    <col min="15109" max="15109" width="2.109375" style="136" customWidth="1"/>
    <col min="15110" max="15110" width="8.88671875" style="136"/>
    <col min="15111" max="15111" width="80.109375" style="136" customWidth="1"/>
    <col min="15112" max="15360" width="8.88671875" style="136"/>
    <col min="15361" max="15361" width="6.44140625" style="136" customWidth="1"/>
    <col min="15362" max="15362" width="30" style="136" customWidth="1"/>
    <col min="15363" max="15364" width="15.44140625" style="136" customWidth="1"/>
    <col min="15365" max="15365" width="2.109375" style="136" customWidth="1"/>
    <col min="15366" max="15366" width="8.88671875" style="136"/>
    <col min="15367" max="15367" width="80.109375" style="136" customWidth="1"/>
    <col min="15368" max="15616" width="8.88671875" style="136"/>
    <col min="15617" max="15617" width="6.44140625" style="136" customWidth="1"/>
    <col min="15618" max="15618" width="30" style="136" customWidth="1"/>
    <col min="15619" max="15620" width="15.44140625" style="136" customWidth="1"/>
    <col min="15621" max="15621" width="2.109375" style="136" customWidth="1"/>
    <col min="15622" max="15622" width="8.88671875" style="136"/>
    <col min="15623" max="15623" width="80.109375" style="136" customWidth="1"/>
    <col min="15624" max="15872" width="8.88671875" style="136"/>
    <col min="15873" max="15873" width="6.44140625" style="136" customWidth="1"/>
    <col min="15874" max="15874" width="30" style="136" customWidth="1"/>
    <col min="15875" max="15876" width="15.44140625" style="136" customWidth="1"/>
    <col min="15877" max="15877" width="2.109375" style="136" customWidth="1"/>
    <col min="15878" max="15878" width="8.88671875" style="136"/>
    <col min="15879" max="15879" width="80.109375" style="136" customWidth="1"/>
    <col min="15880" max="16128" width="8.88671875" style="136"/>
    <col min="16129" max="16129" width="6.44140625" style="136" customWidth="1"/>
    <col min="16130" max="16130" width="30" style="136" customWidth="1"/>
    <col min="16131" max="16132" width="15.44140625" style="136" customWidth="1"/>
    <col min="16133" max="16133" width="2.109375" style="136" customWidth="1"/>
    <col min="16134" max="16134" width="8.88671875" style="136"/>
    <col min="16135" max="16135" width="80.109375" style="136" customWidth="1"/>
    <col min="16136" max="16384" width="8.88671875" style="136"/>
  </cols>
  <sheetData>
    <row r="1" spans="1:10" ht="15" thickBot="1" x14ac:dyDescent="0.35">
      <c r="H1" s="223"/>
      <c r="I1" s="223"/>
      <c r="J1" s="223"/>
    </row>
    <row r="2" spans="1:10" ht="15" thickBot="1" x14ac:dyDescent="0.35">
      <c r="A2" s="224" t="s">
        <v>240</v>
      </c>
      <c r="B2" s="226" t="s">
        <v>241</v>
      </c>
      <c r="C2" s="227"/>
      <c r="D2" s="230" t="s">
        <v>242</v>
      </c>
      <c r="E2" s="230" t="s">
        <v>243</v>
      </c>
      <c r="F2" s="232" t="s">
        <v>244</v>
      </c>
      <c r="G2" s="137"/>
      <c r="H2" s="234" t="s">
        <v>245</v>
      </c>
      <c r="I2" s="235"/>
      <c r="J2" s="236"/>
    </row>
    <row r="3" spans="1:10" ht="36.75" customHeight="1" thickBot="1" x14ac:dyDescent="0.35">
      <c r="A3" s="225"/>
      <c r="B3" s="228"/>
      <c r="C3" s="229"/>
      <c r="D3" s="231"/>
      <c r="E3" s="231"/>
      <c r="F3" s="233"/>
      <c r="G3" s="137"/>
      <c r="H3" s="138" t="s">
        <v>240</v>
      </c>
      <c r="I3" s="139" t="s">
        <v>241</v>
      </c>
      <c r="J3" s="140" t="s">
        <v>246</v>
      </c>
    </row>
    <row r="4" spans="1:10" x14ac:dyDescent="0.3">
      <c r="A4" s="166">
        <v>1</v>
      </c>
      <c r="B4" s="239" t="s">
        <v>247</v>
      </c>
      <c r="C4" s="240"/>
      <c r="D4" s="158">
        <v>1</v>
      </c>
      <c r="E4" s="159">
        <v>0.2</v>
      </c>
      <c r="F4" s="160" t="s">
        <v>248</v>
      </c>
      <c r="H4" s="241">
        <v>1</v>
      </c>
      <c r="I4" s="247" t="s">
        <v>14</v>
      </c>
      <c r="J4" s="248"/>
    </row>
    <row r="5" spans="1:10" ht="24" customHeight="1" x14ac:dyDescent="0.3">
      <c r="A5" s="166">
        <v>2</v>
      </c>
      <c r="B5" s="244" t="s">
        <v>15</v>
      </c>
      <c r="C5" s="245"/>
      <c r="D5" s="158">
        <v>2</v>
      </c>
      <c r="E5" s="159">
        <v>0.25</v>
      </c>
      <c r="F5" s="165" t="s">
        <v>249</v>
      </c>
      <c r="H5" s="242"/>
      <c r="I5" s="265"/>
      <c r="J5" s="266"/>
    </row>
    <row r="6" spans="1:10" ht="15" thickBot="1" x14ac:dyDescent="0.35">
      <c r="A6" s="166">
        <v>3</v>
      </c>
      <c r="B6" s="244" t="s">
        <v>16</v>
      </c>
      <c r="C6" s="245"/>
      <c r="D6" s="158">
        <v>2</v>
      </c>
      <c r="E6" s="159">
        <v>0.1</v>
      </c>
      <c r="F6" s="161" t="s">
        <v>250</v>
      </c>
      <c r="H6" s="242"/>
      <c r="I6" s="267"/>
      <c r="J6" s="268"/>
    </row>
    <row r="7" spans="1:10" x14ac:dyDescent="0.3">
      <c r="A7" s="166">
        <v>4</v>
      </c>
      <c r="B7" s="244" t="s">
        <v>17</v>
      </c>
      <c r="C7" s="245"/>
      <c r="D7" s="158">
        <v>3</v>
      </c>
      <c r="E7" s="159">
        <v>0.05</v>
      </c>
      <c r="F7" s="161" t="s">
        <v>251</v>
      </c>
      <c r="H7" s="242"/>
      <c r="I7" s="272" t="s">
        <v>252</v>
      </c>
      <c r="J7" s="269">
        <v>3</v>
      </c>
    </row>
    <row r="8" spans="1:10" x14ac:dyDescent="0.3">
      <c r="A8" s="166">
        <v>5</v>
      </c>
      <c r="B8" s="244" t="s">
        <v>18</v>
      </c>
      <c r="C8" s="245"/>
      <c r="D8" s="158">
        <v>1</v>
      </c>
      <c r="E8" s="159">
        <v>0.05</v>
      </c>
      <c r="F8" s="161" t="s">
        <v>253</v>
      </c>
      <c r="H8" s="242"/>
      <c r="I8" s="273"/>
      <c r="J8" s="270"/>
    </row>
    <row r="9" spans="1:10" ht="22.5" customHeight="1" x14ac:dyDescent="0.3">
      <c r="A9" s="166">
        <v>6</v>
      </c>
      <c r="B9" s="244" t="s">
        <v>19</v>
      </c>
      <c r="C9" s="245"/>
      <c r="D9" s="158">
        <v>1</v>
      </c>
      <c r="E9" s="159">
        <v>0.2</v>
      </c>
      <c r="F9" s="165" t="s">
        <v>254</v>
      </c>
      <c r="H9" s="242"/>
      <c r="I9" s="273"/>
      <c r="J9" s="270"/>
    </row>
    <row r="10" spans="1:10" ht="26.25" customHeight="1" x14ac:dyDescent="0.3">
      <c r="A10" s="166">
        <v>7</v>
      </c>
      <c r="B10" s="244" t="s">
        <v>20</v>
      </c>
      <c r="C10" s="245"/>
      <c r="D10" s="158">
        <v>2</v>
      </c>
      <c r="E10" s="159">
        <v>0.05</v>
      </c>
      <c r="F10" s="165" t="s">
        <v>264</v>
      </c>
      <c r="H10" s="242"/>
      <c r="I10" s="273"/>
      <c r="J10" s="270"/>
    </row>
    <row r="11" spans="1:10" x14ac:dyDescent="0.3">
      <c r="A11" s="166">
        <v>8</v>
      </c>
      <c r="B11" s="244" t="s">
        <v>21</v>
      </c>
      <c r="C11" s="245"/>
      <c r="D11" s="158">
        <v>1</v>
      </c>
      <c r="E11" s="159">
        <v>0.05</v>
      </c>
      <c r="F11" s="161" t="s">
        <v>255</v>
      </c>
      <c r="H11" s="242"/>
      <c r="I11" s="274"/>
      <c r="J11" s="271"/>
    </row>
    <row r="12" spans="1:10" s="143" customFormat="1" ht="15" thickBot="1" x14ac:dyDescent="0.35">
      <c r="A12" s="167">
        <v>9</v>
      </c>
      <c r="B12" s="237" t="s">
        <v>22</v>
      </c>
      <c r="C12" s="238"/>
      <c r="D12" s="163">
        <v>1</v>
      </c>
      <c r="E12" s="168">
        <v>0.05</v>
      </c>
      <c r="F12" s="162" t="s">
        <v>257</v>
      </c>
      <c r="G12" s="142"/>
      <c r="H12" s="242"/>
      <c r="I12" s="156" t="s">
        <v>256</v>
      </c>
      <c r="J12" s="151">
        <v>2</v>
      </c>
    </row>
    <row r="13" spans="1:10" ht="15" thickBot="1" x14ac:dyDescent="0.35">
      <c r="A13" s="145"/>
      <c r="B13" s="146"/>
      <c r="C13" s="164"/>
      <c r="D13" s="147"/>
      <c r="E13" s="148"/>
      <c r="F13" s="149"/>
      <c r="H13" s="243"/>
      <c r="I13" s="157" t="s">
        <v>258</v>
      </c>
      <c r="J13" s="144">
        <v>1</v>
      </c>
    </row>
    <row r="14" spans="1:10" ht="15" thickBot="1" x14ac:dyDescent="0.35">
      <c r="A14" s="256" t="s">
        <v>259</v>
      </c>
      <c r="B14" s="257"/>
      <c r="C14" s="258"/>
      <c r="D14" s="198">
        <f>((D4*E4)+(D5*E5)+(D6*E6)+(D7*E7)+(D8*E8)+(D9*E9)+(D10*E10)+(D11*E11)+(D12*E12))*9</f>
        <v>13.5</v>
      </c>
      <c r="E14" s="259"/>
      <c r="F14" s="253"/>
      <c r="H14" s="241">
        <v>2</v>
      </c>
      <c r="I14" s="254" t="s">
        <v>15</v>
      </c>
      <c r="J14" s="255"/>
    </row>
    <row r="15" spans="1:10" ht="15" thickBot="1" x14ac:dyDescent="0.35">
      <c r="A15" s="261" t="s">
        <v>260</v>
      </c>
      <c r="B15" s="257"/>
      <c r="C15" s="262"/>
      <c r="D15" s="172" t="str">
        <f>IF(D14=9,"3",IF(D14=0,"0",IF(D14=9.9,"3",IF(D14=10.35,"3",IF(D14=10.8,"3",IF(D14=11.7,"3",IF(D14=11.25,"3",IF(D14=12.6,"3",IF(D14=12.15,"3",IF(D14=13.5,"3",IF(D14=13.05,"3",IF(D14=13.95,"3",IF(D14=14.4,"3",IF(D14=14.85,"3",IF(D14=15.3,"3",IF(D14=15.75,"3",IF(D14=16.2,"2",IF(D14=16.65,"2",IF(D14=17.1,"2",IF(D14=17.55,"2",IF(D14=18,"2",IF(D14=18.9,"2",IF(D14=18.45,"2",IF(D14=19.35,"2",IF(D14=19.8,"2",IF(D14=20.7,"2",IF(D14=20.25,"2",IF(D14=21.6,"2",IF(D14=21.15,"2",IF(D14=22.05,"2",IF(D14=22.5,"2",IF(D14=22.95,"2",IF(D14=23.4,"1",IF(D14=23.85,"1",IF(D14=10.8,"3",IF(D14=24.3,"1",IF(D14=24.75,"1",IF(D14=25.2,"1",IF(D14=25.65,"1",IF(D14=26.1,"1",IF(D14=27,"1")))))))))))))))))))))))))))))))))))))))))</f>
        <v>3</v>
      </c>
      <c r="E15" s="260"/>
      <c r="F15" s="223"/>
      <c r="H15" s="242"/>
      <c r="I15" s="155" t="s">
        <v>252</v>
      </c>
      <c r="J15" s="150">
        <v>3</v>
      </c>
    </row>
    <row r="16" spans="1:10" ht="15" thickBot="1" x14ac:dyDescent="0.35">
      <c r="A16" s="246"/>
      <c r="B16" s="246"/>
      <c r="C16" s="246"/>
      <c r="D16" s="246"/>
      <c r="E16" s="246"/>
      <c r="F16" s="246"/>
      <c r="H16" s="242"/>
      <c r="I16" s="156" t="s">
        <v>256</v>
      </c>
      <c r="J16" s="151">
        <v>2</v>
      </c>
    </row>
    <row r="17" spans="1:10" ht="15.75" customHeight="1" thickBot="1" x14ac:dyDescent="0.35">
      <c r="A17" s="224" t="s">
        <v>260</v>
      </c>
      <c r="B17" s="251"/>
      <c r="C17" s="169" t="s">
        <v>35</v>
      </c>
      <c r="D17" s="170" t="s">
        <v>38</v>
      </c>
      <c r="E17" s="171" t="s">
        <v>48</v>
      </c>
      <c r="H17" s="243"/>
      <c r="I17" s="157" t="s">
        <v>258</v>
      </c>
      <c r="J17" s="152">
        <v>1</v>
      </c>
    </row>
    <row r="18" spans="1:10" ht="15" thickBot="1" x14ac:dyDescent="0.35">
      <c r="A18" s="225" t="s">
        <v>246</v>
      </c>
      <c r="B18" s="252"/>
      <c r="C18" s="153" t="s">
        <v>261</v>
      </c>
      <c r="D18" s="153" t="s">
        <v>262</v>
      </c>
      <c r="E18" s="154" t="s">
        <v>263</v>
      </c>
      <c r="H18" s="241">
        <v>3</v>
      </c>
      <c r="I18" s="247" t="s">
        <v>16</v>
      </c>
      <c r="J18" s="248"/>
    </row>
    <row r="19" spans="1:10" x14ac:dyDescent="0.3">
      <c r="A19" s="253"/>
      <c r="B19" s="253"/>
      <c r="C19" s="253"/>
      <c r="D19" s="253"/>
      <c r="E19" s="253"/>
      <c r="F19" s="253"/>
      <c r="H19" s="242"/>
      <c r="I19" s="249"/>
      <c r="J19" s="250"/>
    </row>
    <row r="20" spans="1:10" x14ac:dyDescent="0.3">
      <c r="A20" s="253"/>
      <c r="B20" s="253"/>
      <c r="C20" s="253"/>
      <c r="D20" s="253"/>
      <c r="E20" s="253"/>
      <c r="F20" s="253"/>
      <c r="H20" s="242"/>
      <c r="I20" s="155" t="s">
        <v>252</v>
      </c>
      <c r="J20" s="141">
        <v>3</v>
      </c>
    </row>
    <row r="21" spans="1:10" x14ac:dyDescent="0.3">
      <c r="H21" s="242"/>
      <c r="I21" s="156" t="s">
        <v>256</v>
      </c>
      <c r="J21" s="151">
        <v>2</v>
      </c>
    </row>
    <row r="22" spans="1:10" ht="15" thickBot="1" x14ac:dyDescent="0.35">
      <c r="H22" s="243"/>
      <c r="I22" s="157" t="s">
        <v>258</v>
      </c>
      <c r="J22" s="152">
        <v>1</v>
      </c>
    </row>
    <row r="23" spans="1:10" x14ac:dyDescent="0.3">
      <c r="H23" s="241">
        <v>4</v>
      </c>
      <c r="I23" s="247" t="s">
        <v>17</v>
      </c>
      <c r="J23" s="248"/>
    </row>
    <row r="24" spans="1:10" x14ac:dyDescent="0.3">
      <c r="H24" s="242"/>
      <c r="I24" s="155" t="s">
        <v>252</v>
      </c>
      <c r="J24" s="141">
        <v>3</v>
      </c>
    </row>
    <row r="25" spans="1:10" x14ac:dyDescent="0.3">
      <c r="H25" s="242"/>
      <c r="I25" s="156" t="s">
        <v>256</v>
      </c>
      <c r="J25" s="151">
        <v>2</v>
      </c>
    </row>
    <row r="26" spans="1:10" ht="15" thickBot="1" x14ac:dyDescent="0.35">
      <c r="H26" s="243"/>
      <c r="I26" s="157" t="s">
        <v>258</v>
      </c>
      <c r="J26" s="152">
        <v>1</v>
      </c>
    </row>
    <row r="27" spans="1:10" x14ac:dyDescent="0.3">
      <c r="H27" s="241">
        <v>5</v>
      </c>
      <c r="I27" s="247" t="s">
        <v>18</v>
      </c>
      <c r="J27" s="248"/>
    </row>
    <row r="28" spans="1:10" x14ac:dyDescent="0.3">
      <c r="H28" s="242"/>
      <c r="I28" s="155" t="s">
        <v>252</v>
      </c>
      <c r="J28" s="141">
        <v>3</v>
      </c>
    </row>
    <row r="29" spans="1:10" x14ac:dyDescent="0.3">
      <c r="H29" s="242"/>
      <c r="I29" s="156" t="s">
        <v>256</v>
      </c>
      <c r="J29" s="151">
        <v>2</v>
      </c>
    </row>
    <row r="30" spans="1:10" ht="15" thickBot="1" x14ac:dyDescent="0.35">
      <c r="H30" s="243"/>
      <c r="I30" s="157" t="s">
        <v>258</v>
      </c>
      <c r="J30" s="152">
        <v>1</v>
      </c>
    </row>
    <row r="31" spans="1:10" x14ac:dyDescent="0.3">
      <c r="H31" s="241">
        <v>6</v>
      </c>
      <c r="I31" s="247" t="s">
        <v>19</v>
      </c>
      <c r="J31" s="248"/>
    </row>
    <row r="32" spans="1:10" x14ac:dyDescent="0.3">
      <c r="H32" s="242"/>
      <c r="I32" s="155" t="s">
        <v>252</v>
      </c>
      <c r="J32" s="141">
        <v>3</v>
      </c>
    </row>
    <row r="33" spans="8:10" x14ac:dyDescent="0.3">
      <c r="H33" s="242"/>
      <c r="I33" s="156" t="s">
        <v>256</v>
      </c>
      <c r="J33" s="151">
        <v>2</v>
      </c>
    </row>
    <row r="34" spans="8:10" ht="15" thickBot="1" x14ac:dyDescent="0.35">
      <c r="H34" s="243"/>
      <c r="I34" s="157" t="s">
        <v>258</v>
      </c>
      <c r="J34" s="152">
        <v>1</v>
      </c>
    </row>
    <row r="35" spans="8:10" x14ac:dyDescent="0.3">
      <c r="H35" s="241">
        <v>7</v>
      </c>
      <c r="I35" s="247" t="s">
        <v>20</v>
      </c>
      <c r="J35" s="248"/>
    </row>
    <row r="36" spans="8:10" x14ac:dyDescent="0.3">
      <c r="H36" s="242"/>
      <c r="I36" s="155" t="s">
        <v>252</v>
      </c>
      <c r="J36" s="141">
        <v>3</v>
      </c>
    </row>
    <row r="37" spans="8:10" x14ac:dyDescent="0.3">
      <c r="H37" s="242"/>
      <c r="I37" s="156" t="s">
        <v>256</v>
      </c>
      <c r="J37" s="151">
        <v>2</v>
      </c>
    </row>
    <row r="38" spans="8:10" ht="15" thickBot="1" x14ac:dyDescent="0.35">
      <c r="H38" s="243"/>
      <c r="I38" s="157" t="s">
        <v>258</v>
      </c>
      <c r="J38" s="152">
        <v>1</v>
      </c>
    </row>
    <row r="39" spans="8:10" x14ac:dyDescent="0.3">
      <c r="H39" s="241">
        <v>8</v>
      </c>
      <c r="I39" s="247" t="s">
        <v>21</v>
      </c>
      <c r="J39" s="248"/>
    </row>
    <row r="40" spans="8:10" x14ac:dyDescent="0.3">
      <c r="H40" s="242"/>
      <c r="I40" s="155" t="s">
        <v>252</v>
      </c>
      <c r="J40" s="141">
        <v>3</v>
      </c>
    </row>
    <row r="41" spans="8:10" x14ac:dyDescent="0.3">
      <c r="H41" s="242"/>
      <c r="I41" s="156" t="s">
        <v>256</v>
      </c>
      <c r="J41" s="151">
        <v>2</v>
      </c>
    </row>
    <row r="42" spans="8:10" ht="15" thickBot="1" x14ac:dyDescent="0.35">
      <c r="H42" s="243"/>
      <c r="I42" s="157" t="s">
        <v>258</v>
      </c>
      <c r="J42" s="152">
        <v>1</v>
      </c>
    </row>
    <row r="43" spans="8:10" ht="15" thickBot="1" x14ac:dyDescent="0.35">
      <c r="H43" s="241">
        <v>9</v>
      </c>
      <c r="I43" s="263" t="s">
        <v>22</v>
      </c>
      <c r="J43" s="264"/>
    </row>
    <row r="44" spans="8:10" x14ac:dyDescent="0.3">
      <c r="H44" s="242"/>
      <c r="I44" s="155" t="s">
        <v>252</v>
      </c>
      <c r="J44" s="141">
        <v>3</v>
      </c>
    </row>
    <row r="45" spans="8:10" x14ac:dyDescent="0.3">
      <c r="H45" s="242"/>
      <c r="I45" s="156" t="s">
        <v>256</v>
      </c>
      <c r="J45" s="151">
        <v>2</v>
      </c>
    </row>
    <row r="46" spans="8:10" ht="15" thickBot="1" x14ac:dyDescent="0.35">
      <c r="H46" s="243"/>
      <c r="I46" s="157" t="s">
        <v>258</v>
      </c>
      <c r="J46" s="152">
        <v>1</v>
      </c>
    </row>
  </sheetData>
  <mergeCells count="43">
    <mergeCell ref="H43:H46"/>
    <mergeCell ref="I43:J43"/>
    <mergeCell ref="I4:J6"/>
    <mergeCell ref="J7:J11"/>
    <mergeCell ref="I7:I11"/>
    <mergeCell ref="H35:H38"/>
    <mergeCell ref="I35:J35"/>
    <mergeCell ref="H39:H42"/>
    <mergeCell ref="I39:J39"/>
    <mergeCell ref="H23:H26"/>
    <mergeCell ref="I23:J23"/>
    <mergeCell ref="H27:H30"/>
    <mergeCell ref="I27:J27"/>
    <mergeCell ref="H31:H34"/>
    <mergeCell ref="I31:J31"/>
    <mergeCell ref="A16:F16"/>
    <mergeCell ref="H18:H22"/>
    <mergeCell ref="I18:J19"/>
    <mergeCell ref="A17:B17"/>
    <mergeCell ref="A18:B18"/>
    <mergeCell ref="A19:F20"/>
    <mergeCell ref="H14:H17"/>
    <mergeCell ref="I14:J14"/>
    <mergeCell ref="A14:C14"/>
    <mergeCell ref="E14:F15"/>
    <mergeCell ref="A15:C15"/>
    <mergeCell ref="B12:C12"/>
    <mergeCell ref="B4:C4"/>
    <mergeCell ref="H4:H13"/>
    <mergeCell ref="B5:C5"/>
    <mergeCell ref="B11:C11"/>
    <mergeCell ref="B6:C6"/>
    <mergeCell ref="B7:C7"/>
    <mergeCell ref="B8:C8"/>
    <mergeCell ref="B9:C9"/>
    <mergeCell ref="B10:C10"/>
    <mergeCell ref="H1:J1"/>
    <mergeCell ref="A2:A3"/>
    <mergeCell ref="B2:C3"/>
    <mergeCell ref="D2:D3"/>
    <mergeCell ref="E2:E3"/>
    <mergeCell ref="F2:F3"/>
    <mergeCell ref="H2:J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F175015295A4418C9CA970FBA8C69D" ma:contentTypeVersion="17" ma:contentTypeDescription="Create a new document." ma:contentTypeScope="" ma:versionID="80edce505e66a01727df4adbc1682313">
  <xsd:schema xmlns:xsd="http://www.w3.org/2001/XMLSchema" xmlns:xs="http://www.w3.org/2001/XMLSchema" xmlns:p="http://schemas.microsoft.com/office/2006/metadata/properties" xmlns:ns2="5927436d-6c81-4510-bb03-25d3568b4ee4" xmlns:ns3="6211f946-f226-4631-81ae-b0bb19ffc4e9" targetNamespace="http://schemas.microsoft.com/office/2006/metadata/properties" ma:root="true" ma:fieldsID="9adc943ea2c740b79d02221d7fa82d05" ns2:_="" ns3:_="">
    <xsd:import namespace="5927436d-6c81-4510-bb03-25d3568b4ee4"/>
    <xsd:import namespace="6211f946-f226-4631-81ae-b0bb19ffc4e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27436d-6c81-4510-bb03-25d3568b4e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15616c7-022e-4f50-b045-a230707f24da"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11f946-f226-4631-81ae-b0bb19ffc4e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c091ad45-3340-4062-bb11-5b5429389b6d}" ma:internalName="TaxCatchAll" ma:showField="CatchAllData" ma:web="6211f946-f226-4631-81ae-b0bb19ffc4e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27436d-6c81-4510-bb03-25d3568b4ee4">
      <Terms xmlns="http://schemas.microsoft.com/office/infopath/2007/PartnerControls"/>
    </lcf76f155ced4ddcb4097134ff3c332f>
    <TaxCatchAll xmlns="6211f946-f226-4631-81ae-b0bb19ffc4e9" xsi:nil="true"/>
  </documentManagement>
</p:properties>
</file>

<file path=customXml/itemProps1.xml><?xml version="1.0" encoding="utf-8"?>
<ds:datastoreItem xmlns:ds="http://schemas.openxmlformats.org/officeDocument/2006/customXml" ds:itemID="{01D1E2C0-35D2-4B4F-8C62-ECE295200F00}"/>
</file>

<file path=customXml/itemProps2.xml><?xml version="1.0" encoding="utf-8"?>
<ds:datastoreItem xmlns:ds="http://schemas.openxmlformats.org/officeDocument/2006/customXml" ds:itemID="{42B94CFF-ED66-47C5-90DC-A25360D1E6E3}">
  <ds:schemaRefs>
    <ds:schemaRef ds:uri="http://schemas.microsoft.com/sharepoint/v3/contenttype/forms"/>
  </ds:schemaRefs>
</ds:datastoreItem>
</file>

<file path=customXml/itemProps3.xml><?xml version="1.0" encoding="utf-8"?>
<ds:datastoreItem xmlns:ds="http://schemas.openxmlformats.org/officeDocument/2006/customXml" ds:itemID="{69913AFE-4D5F-4AAD-9243-63B00784C2C1}">
  <ds:schemaRefs>
    <ds:schemaRef ds:uri="http://schemas.microsoft.com/office/2006/metadata/properties"/>
    <ds:schemaRef ds:uri="8badab08-9600-4e2b-9737-70103da94f18"/>
    <ds:schemaRef ds:uri="http://purl.org/dc/terms/"/>
    <ds:schemaRef ds:uri="http://schemas.openxmlformats.org/package/2006/metadata/core-properties"/>
    <ds:schemaRef ds:uri="6610988a-f5a6-49fa-a6ba-f863870bee4c"/>
    <ds:schemaRef ds:uri="http://purl.org/dc/dcmitype/"/>
    <ds:schemaRef ds:uri="http://schemas.microsoft.com/office/2006/documentManagement/types"/>
    <ds:schemaRef ds:uri="http://purl.org/dc/elements/1.1/"/>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FM &amp; Construction v0.6</vt:lpstr>
      <vt:lpstr>Priority Teering Tool</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Lemon</dc:creator>
  <cp:keywords/>
  <dc:description/>
  <cp:lastModifiedBy>Dawson, Mary</cp:lastModifiedBy>
  <cp:revision/>
  <dcterms:created xsi:type="dcterms:W3CDTF">2021-03-21T16:16:31Z</dcterms:created>
  <dcterms:modified xsi:type="dcterms:W3CDTF">2021-12-08T14:08:31Z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0x01010088B3A08AD49301409D513097DB59FABD</vt:lpwstr>
  </property>
</Properties>
</file>